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605" windowHeight="7650" firstSheet="3" activeTab="3"/>
  </bookViews>
  <sheets>
    <sheet name="Оп (оценки)" sheetId="1" r:id="rId1"/>
    <sheet name="ОП (итог)" sheetId="2" r:id="rId2"/>
    <sheet name="Соло (оценки)" sheetId="3" r:id="rId3"/>
    <sheet name="Соло ( итог)" sheetId="4" r:id="rId4"/>
    <sheet name="Дуэты (оценки)" sheetId="5" r:id="rId5"/>
    <sheet name="Дуэты ( итог)" sheetId="6" r:id="rId6"/>
    <sheet name="Группы (оценки)" sheetId="7" r:id="rId7"/>
    <sheet name="Группы (итог)" sheetId="8" r:id="rId8"/>
    <sheet name="Комби (оценки)" sheetId="9" r:id="rId9"/>
    <sheet name="Комби (итог) " sheetId="10" r:id="rId10"/>
    <sheet name="Титульный лист" sheetId="11" r:id="rId11"/>
  </sheets>
  <definedNames/>
  <calcPr fullCalcOnLoad="1"/>
</workbook>
</file>

<file path=xl/sharedStrings.xml><?xml version="1.0" encoding="utf-8"?>
<sst xmlns="http://schemas.openxmlformats.org/spreadsheetml/2006/main" count="2444" uniqueCount="314">
  <si>
    <t>Рефери               Володина О.А.</t>
  </si>
  <si>
    <t xml:space="preserve">Гл. секретарь     Ульянова А.А.        </t>
  </si>
  <si>
    <t>Группа фигур:</t>
  </si>
  <si>
    <t>старт</t>
  </si>
  <si>
    <t>Оценки судей</t>
  </si>
  <si>
    <t>Сумма 4</t>
  </si>
  <si>
    <t>Средняя</t>
  </si>
  <si>
    <t>К.Т.</t>
  </si>
  <si>
    <t>Общая оценка</t>
  </si>
  <si>
    <t>Сумма</t>
  </si>
  <si>
    <t>МЕСТО</t>
  </si>
  <si>
    <t>результат</t>
  </si>
  <si>
    <t>место</t>
  </si>
  <si>
    <t>к 50%</t>
  </si>
  <si>
    <t>100% оп</t>
  </si>
  <si>
    <t>оп 50%</t>
  </si>
  <si>
    <t>ИТОГ</t>
  </si>
  <si>
    <t>%</t>
  </si>
  <si>
    <t>вып</t>
  </si>
  <si>
    <t>синх</t>
  </si>
  <si>
    <t>слож</t>
  </si>
  <si>
    <t>худ</t>
  </si>
  <si>
    <t>инер</t>
  </si>
  <si>
    <t>манера</t>
  </si>
  <si>
    <t>ФАМИЛИЯ,ИМЯ</t>
  </si>
  <si>
    <t>год рождения</t>
  </si>
  <si>
    <t>КОМАНДА</t>
  </si>
  <si>
    <t>100% ПП</t>
  </si>
  <si>
    <t>100% ОП</t>
  </si>
  <si>
    <t>ШТРАФ</t>
  </si>
  <si>
    <t>РЕЗУЛЬТАТ</t>
  </si>
  <si>
    <t>в/к</t>
  </si>
  <si>
    <t xml:space="preserve"> 50% пп</t>
  </si>
  <si>
    <t>оп 100%</t>
  </si>
  <si>
    <t>хор</t>
  </si>
  <si>
    <t>С/К База Олимпийская (г.Партизанск)</t>
  </si>
  <si>
    <t xml:space="preserve">ПЕРВЕНСТВО ПРИМОРСКОГО КРАЯ </t>
  </si>
  <si>
    <t xml:space="preserve">    ПО СИНХРОННОМУ ПЛАВАНИЮ</t>
  </si>
  <si>
    <t>ИТОГОВЫЙ ПРОТОКОЛ</t>
  </si>
  <si>
    <t>Главный судья соревнований</t>
  </si>
  <si>
    <t>О.А.Володина</t>
  </si>
  <si>
    <t>Главный секретарь соревнований</t>
  </si>
  <si>
    <t>А.А.Ульянова</t>
  </si>
  <si>
    <t>50% пп</t>
  </si>
  <si>
    <t>Фамилия,имя</t>
  </si>
  <si>
    <t>Произвольная программа - дуэты. Общий результат.</t>
  </si>
  <si>
    <t>среди спортсменок 2001 г.г.р. и моложе</t>
  </si>
  <si>
    <t>6.11-9.11.2013г.</t>
  </si>
  <si>
    <t>Первенство Приморского края по синхронному плаванию среди 2001 г.р. и моложе.</t>
  </si>
  <si>
    <t>6-9 ноября 2013год г. Партизанск (с/к база Олимпийская)</t>
  </si>
  <si>
    <t>Климентьева Катя</t>
  </si>
  <si>
    <t>Чемпион</t>
  </si>
  <si>
    <t>Балетная нога</t>
  </si>
  <si>
    <t>Барракуда</t>
  </si>
  <si>
    <t>Окианита</t>
  </si>
  <si>
    <t>Креветка</t>
  </si>
  <si>
    <t>Рахимгалиева Настя</t>
  </si>
  <si>
    <t>Приморец - 2</t>
  </si>
  <si>
    <t>Камалова Мария</t>
  </si>
  <si>
    <t>Партизанск</t>
  </si>
  <si>
    <t>Дружинина Милана</t>
  </si>
  <si>
    <t>Русич - 2</t>
  </si>
  <si>
    <t>Луцик Дарья</t>
  </si>
  <si>
    <t>Русич - 3</t>
  </si>
  <si>
    <t>Щекутова Аделина</t>
  </si>
  <si>
    <t>Русич - 4</t>
  </si>
  <si>
    <t>Петрова Лиза</t>
  </si>
  <si>
    <t>Ожиганова Настя</t>
  </si>
  <si>
    <t>Находка - 3</t>
  </si>
  <si>
    <t>Чараева Арина</t>
  </si>
  <si>
    <t>Шкурко Полина</t>
  </si>
  <si>
    <t>ККДЮСШ</t>
  </si>
  <si>
    <t>Жирко Арина</t>
  </si>
  <si>
    <t>Скосырская Лера</t>
  </si>
  <si>
    <t>Приморец - 1</t>
  </si>
  <si>
    <t>Записяк Саша</t>
  </si>
  <si>
    <t>Зернина Евгения</t>
  </si>
  <si>
    <t>Чернова Вика</t>
  </si>
  <si>
    <t>Находка - 2</t>
  </si>
  <si>
    <t>Савельева Аня</t>
  </si>
  <si>
    <t>Находка - 1</t>
  </si>
  <si>
    <t>Мельникова Кристина</t>
  </si>
  <si>
    <t>Назаренко Стефания</t>
  </si>
  <si>
    <t>Русич - 1</t>
  </si>
  <si>
    <t>Сердюк Юлия</t>
  </si>
  <si>
    <t>Гребнева Юлия</t>
  </si>
  <si>
    <t>Толмач Лиза</t>
  </si>
  <si>
    <t>Котова Полина</t>
  </si>
  <si>
    <t>Чанышева Настя</t>
  </si>
  <si>
    <t>Юр Настя</t>
  </si>
  <si>
    <t>Ожиганова Вика</t>
  </si>
  <si>
    <t>Бабич Лиза</t>
  </si>
  <si>
    <t>Кашина Геля</t>
  </si>
  <si>
    <t>ст.Ружино</t>
  </si>
  <si>
    <t>Якушкина Дарья</t>
  </si>
  <si>
    <t>Егорова Саша</t>
  </si>
  <si>
    <t>Мельникова Надя</t>
  </si>
  <si>
    <t>Моисеева Яна</t>
  </si>
  <si>
    <t>Ерофеечева Любовь</t>
  </si>
  <si>
    <t>Помазан Саша</t>
  </si>
  <si>
    <t>Сапрыкина Варвара</t>
  </si>
  <si>
    <t>Тимонина Катя</t>
  </si>
  <si>
    <t>Илларионова Лиза</t>
  </si>
  <si>
    <t>Горизонт</t>
  </si>
  <si>
    <t>Пронина Аня</t>
  </si>
  <si>
    <t>Судакова Ксения</t>
  </si>
  <si>
    <t>Агабалаева Айгюн</t>
  </si>
  <si>
    <t>Мэкси Диана</t>
  </si>
  <si>
    <t>Хабаровск</t>
  </si>
  <si>
    <t>Лобан Анна</t>
  </si>
  <si>
    <t>Кузнецова Полина</t>
  </si>
  <si>
    <t>Зелинская Валя</t>
  </si>
  <si>
    <t>Тутолмина Влада</t>
  </si>
  <si>
    <t>Гавриленко Катя</t>
  </si>
  <si>
    <t>Зотова Вика</t>
  </si>
  <si>
    <t>Нестерова Карина</t>
  </si>
  <si>
    <t>Кудря Настя</t>
  </si>
  <si>
    <t>Суббота Юлия</t>
  </si>
  <si>
    <t>Рублевская Полина</t>
  </si>
  <si>
    <t>Монакова Настя</t>
  </si>
  <si>
    <t>Назарова Ульяна</t>
  </si>
  <si>
    <t>Мазуренко Диана</t>
  </si>
  <si>
    <t>Шкир Алена</t>
  </si>
  <si>
    <t>Завьялова Дарья</t>
  </si>
  <si>
    <t>Кузьминко Эля</t>
  </si>
  <si>
    <t>Черноярова Ангелина</t>
  </si>
  <si>
    <t>Атанова Алевтина</t>
  </si>
  <si>
    <t>Кускина Кристина</t>
  </si>
  <si>
    <t>Разуменко Дарья</t>
  </si>
  <si>
    <t>Долбенко Надя</t>
  </si>
  <si>
    <t>Сачава Света</t>
  </si>
  <si>
    <t>Кондракова Тоня</t>
  </si>
  <si>
    <t>Опанасюк Алина</t>
  </si>
  <si>
    <t>Добровольская Ксюша</t>
  </si>
  <si>
    <t>Фоминых Настя</t>
  </si>
  <si>
    <t>Тен Карина</t>
  </si>
  <si>
    <t>Васильева Полина</t>
  </si>
  <si>
    <t>Крекотень Арина</t>
  </si>
  <si>
    <t>Даниелян Вика</t>
  </si>
  <si>
    <t>Демина Мария</t>
  </si>
  <si>
    <t>Ткаченко Млада</t>
  </si>
  <si>
    <t>Лукьянчук Софья</t>
  </si>
  <si>
    <t>Щуклина Лиза</t>
  </si>
  <si>
    <t>Баева Арина</t>
  </si>
  <si>
    <t>Гретченко Елена</t>
  </si>
  <si>
    <t>Прокудина Вероника</t>
  </si>
  <si>
    <t>Демидова Катя</t>
  </si>
  <si>
    <t>Кошелева Аня</t>
  </si>
  <si>
    <t>Тортыжева Дарья</t>
  </si>
  <si>
    <t>Мокриенко Катя</t>
  </si>
  <si>
    <t>Филатова Таня</t>
  </si>
  <si>
    <t>Мозжерина Геля</t>
  </si>
  <si>
    <t>Рксич - 1</t>
  </si>
  <si>
    <t>Бариева Ксения</t>
  </si>
  <si>
    <t>Колесникова Влада</t>
  </si>
  <si>
    <t>Трухачева Полина</t>
  </si>
  <si>
    <t>Корзинина Дарья</t>
  </si>
  <si>
    <t>Хатковская Даша</t>
  </si>
  <si>
    <t>Помазунова Полина</t>
  </si>
  <si>
    <t>Шатунова Соня</t>
  </si>
  <si>
    <t>Кваша Настя</t>
  </si>
  <si>
    <t>Семенова Саша</t>
  </si>
  <si>
    <t>Малярова Катя</t>
  </si>
  <si>
    <t>Кириллова Даша</t>
  </si>
  <si>
    <t>Рогожкина Полина</t>
  </si>
  <si>
    <t>Сапелкина Лена</t>
  </si>
  <si>
    <t>Кошелева Даша</t>
  </si>
  <si>
    <t>Сафьянова Даша</t>
  </si>
  <si>
    <t>Рабаданова Тоня</t>
  </si>
  <si>
    <t>Климович Ира</t>
  </si>
  <si>
    <t>Цыплина Юля</t>
  </si>
  <si>
    <t>Чернова Алена</t>
  </si>
  <si>
    <t>Чистякова Арина</t>
  </si>
  <si>
    <t>Трякина Катя</t>
  </si>
  <si>
    <t>Юшкина Кристина</t>
  </si>
  <si>
    <t>Верещагина Дарья</t>
  </si>
  <si>
    <t>Морозова Аня</t>
  </si>
  <si>
    <t>Алиева Сабина</t>
  </si>
  <si>
    <t>Дружинина Рита</t>
  </si>
  <si>
    <t>Лайко Эля</t>
  </si>
  <si>
    <t>Прохорова Геля</t>
  </si>
  <si>
    <t>Лабанова Вика</t>
  </si>
  <si>
    <t>Шевелева Наталия</t>
  </si>
  <si>
    <t>Забродина Арина</t>
  </si>
  <si>
    <t>Жук Маша</t>
  </si>
  <si>
    <t>Исаева Ольга</t>
  </si>
  <si>
    <t>Ри Саша</t>
  </si>
  <si>
    <t>Максименко Лера</t>
  </si>
  <si>
    <t>Васильева Катя</t>
  </si>
  <si>
    <t>Горелышева Стеша</t>
  </si>
  <si>
    <t>Баранова Маша</t>
  </si>
  <si>
    <t>Векслер Полина</t>
  </si>
  <si>
    <t>5. Находка - 1</t>
  </si>
  <si>
    <t>4. Находка - 2</t>
  </si>
  <si>
    <t>1. Русич - 1</t>
  </si>
  <si>
    <t>2. Приморец - 1</t>
  </si>
  <si>
    <t>3. ККДЮСШ</t>
  </si>
  <si>
    <t>Кузьменко Эля</t>
  </si>
  <si>
    <t>ПРИМОРЕЦ - 2</t>
  </si>
  <si>
    <t>НАХОДКА - 2</t>
  </si>
  <si>
    <t xml:space="preserve">Кошелева Дарья </t>
  </si>
  <si>
    <t>Кириллова Дарья</t>
  </si>
  <si>
    <t>РУСИЧ - 2</t>
  </si>
  <si>
    <t>Корзинина Даша</t>
  </si>
  <si>
    <t>СОК ст.Ружино</t>
  </si>
  <si>
    <t>НАХОДКА - ГОРИЗОНТ</t>
  </si>
  <si>
    <t>ПРИМОРЕЦ - 1</t>
  </si>
  <si>
    <t>НАХОДКА - 1</t>
  </si>
  <si>
    <t>Гретченко Лена</t>
  </si>
  <si>
    <t>РУСИЧ - 1</t>
  </si>
  <si>
    <t>Зернина Женя</t>
  </si>
  <si>
    <t>РУСИЧ -1</t>
  </si>
  <si>
    <t>54.229</t>
  </si>
  <si>
    <t>50% оп</t>
  </si>
  <si>
    <t>Кошелева Дарья</t>
  </si>
  <si>
    <t>СОК ст.РУЖИНО</t>
  </si>
  <si>
    <t>ПАРТИЗАНСК</t>
  </si>
  <si>
    <t>Тутолмина Владислава</t>
  </si>
  <si>
    <t>Кошелева Анна</t>
  </si>
  <si>
    <t>2002</t>
  </si>
  <si>
    <t>2003</t>
  </si>
  <si>
    <t>Добровольская Ксения</t>
  </si>
  <si>
    <t>2004</t>
  </si>
  <si>
    <t>2005</t>
  </si>
  <si>
    <t>R-Шатунова Соня</t>
  </si>
  <si>
    <t>R- Шкир Алена</t>
  </si>
  <si>
    <t>R-Петрова Лиза</t>
  </si>
  <si>
    <t>R-Климович Ира</t>
  </si>
  <si>
    <t>R-Филатова Таня</t>
  </si>
  <si>
    <t>R-Савельева Аня</t>
  </si>
  <si>
    <t>R-Гретченко Лена</t>
  </si>
  <si>
    <t>R-Мозжерина Геля</t>
  </si>
  <si>
    <t>Ружино</t>
  </si>
  <si>
    <t>Кашина Ангелина</t>
  </si>
  <si>
    <t>Находка-1</t>
  </si>
  <si>
    <t>Русич-2</t>
  </si>
  <si>
    <t>Партизанск-2</t>
  </si>
  <si>
    <t>Приморец-2</t>
  </si>
  <si>
    <t>Находка-3</t>
  </si>
  <si>
    <t>Находка-2</t>
  </si>
  <si>
    <t>Партизанск-1</t>
  </si>
  <si>
    <t>Русич-1</t>
  </si>
  <si>
    <t>Приморец-1</t>
  </si>
  <si>
    <t>Демидова Екатерина</t>
  </si>
  <si>
    <t>Мокриенко Екатерина</t>
  </si>
  <si>
    <t>Сапёлкина Елена</t>
  </si>
  <si>
    <t>Жук Мария</t>
  </si>
  <si>
    <t>ПРИМОРЕЦ -1</t>
  </si>
  <si>
    <t>Морозова Анна</t>
  </si>
  <si>
    <t>Цыплина Юлия</t>
  </si>
  <si>
    <t>Трухачёва Полина</t>
  </si>
  <si>
    <t xml:space="preserve">Баранова Маша </t>
  </si>
  <si>
    <t>НАХОДКА - 3</t>
  </si>
  <si>
    <t>Проявко Варя</t>
  </si>
  <si>
    <t>Подолинная Лена</t>
  </si>
  <si>
    <t>Алексеева Даша</t>
  </si>
  <si>
    <t>Алексеева Рита</t>
  </si>
  <si>
    <t>Фарзалиева Эвелина</t>
  </si>
  <si>
    <t>Чабану Андриана</t>
  </si>
  <si>
    <t>Таногозова Алина</t>
  </si>
  <si>
    <t>Ломакина Алена</t>
  </si>
  <si>
    <t>Румянцева Дарина</t>
  </si>
  <si>
    <t>Соколова Катя</t>
  </si>
  <si>
    <t>Клименко Маша</t>
  </si>
  <si>
    <t>Баженова Алина</t>
  </si>
  <si>
    <t>Пономаренко Екатерина</t>
  </si>
  <si>
    <t>Шурыгина Кира</t>
  </si>
  <si>
    <t>ККДЮСШ "Олимпиец"</t>
  </si>
  <si>
    <t>МБОУ ДОД ДЮСШ "Русич - 1"</t>
  </si>
  <si>
    <t>МБОУ ДОД ДЮСШ "Русич - 2"</t>
  </si>
  <si>
    <t>Бригада судей за технику исполнения:           Бригада судей за художественное впечатление:</t>
  </si>
  <si>
    <t>1. Ильницкая С.Б.                                                 1. Чурсова А.</t>
  </si>
  <si>
    <t>2. Лесик Е.Е                                                           2. Болотаева Е.В.</t>
  </si>
  <si>
    <t>3. Расторгуева М.И.                                            3. Шелегеда К.Э.</t>
  </si>
  <si>
    <t>4. Суслова В.                                                        4. Демченко Д.Р.</t>
  </si>
  <si>
    <t>5. Мань О.А.                                                         5. Авдеева А.А.</t>
  </si>
  <si>
    <t>6. Володина О.А.                                                 6. Ульянова А.А.</t>
  </si>
  <si>
    <t>1. Авдеева А.А.                                                    1. Демченко Д.Р.</t>
  </si>
  <si>
    <t>2. Ильницкая С.Б.                                                 2. Суслова В.</t>
  </si>
  <si>
    <t>4. Мань О.А.                                                         4. Чурсова А.</t>
  </si>
  <si>
    <t>5. Ульянова А.А.                                                 5. Болотаева Е.В.</t>
  </si>
  <si>
    <t>6. Володина О.А.                                                 6. Малафеева А.</t>
  </si>
  <si>
    <t>3. Лесик Е.Е.                                                          3. Авдеева А.С.</t>
  </si>
  <si>
    <t>Фамилия, Имя</t>
  </si>
  <si>
    <t>Год рождения</t>
  </si>
  <si>
    <t>Бригада судей № 1:                    Бригада судей № 2:</t>
  </si>
  <si>
    <t>1. Лесик Е.Е.                                1. Володина О.А.</t>
  </si>
  <si>
    <t>2. Аль Баккур Ю.П.                   2. Авдеева А.А.</t>
  </si>
  <si>
    <t>3. Чурсова А.                             3. Ульянова А.А.</t>
  </si>
  <si>
    <t>4. Ильницкая С.Б.                      4. Шелегеда К.Э.</t>
  </si>
  <si>
    <t>5. Мань О.А.                              5. Демченко Д.Р.</t>
  </si>
  <si>
    <t>6. Болотаева Е.В.                       6. Суслова В.</t>
  </si>
  <si>
    <t>3. Шелегеда К. Э.                                                 3. Авдеева А.С.</t>
  </si>
  <si>
    <t>МБОУ ДОД ДЮСШ "Русич - 3"</t>
  </si>
  <si>
    <t>Томач Лиза</t>
  </si>
  <si>
    <t>Лобанова Вика</t>
  </si>
  <si>
    <t>ХАБАРОВСК ФК "Наутилус"</t>
  </si>
  <si>
    <t>МБОУ ДОД ДЮСШ "Русич - 4"</t>
  </si>
  <si>
    <t>ККДЮСШ Партизанск</t>
  </si>
  <si>
    <t>ККДЮСШ - ЧЕМПИОН</t>
  </si>
  <si>
    <t>R - Климович Ира</t>
  </si>
  <si>
    <t>R - Лайко Эля</t>
  </si>
  <si>
    <t>R - Филатова Таня</t>
  </si>
  <si>
    <t>ККДЮСШ Партизанск - 1</t>
  </si>
  <si>
    <t>ККДЮСШ Партизанск - 2</t>
  </si>
  <si>
    <t>Обязательная программа. Общий результат.</t>
  </si>
  <si>
    <t>Обязательная программа.</t>
  </si>
  <si>
    <t>Произвольная программа - соло.</t>
  </si>
  <si>
    <t>Произвольная программа - соло. Общий результат.</t>
  </si>
  <si>
    <t xml:space="preserve">Произвольная программа - дуэты. </t>
  </si>
  <si>
    <t>Произвольная программа - группы.</t>
  </si>
  <si>
    <t>Произвольная программа - группы. Общий результат.</t>
  </si>
  <si>
    <t>Произвольная программа - комбинированные группы.</t>
  </si>
  <si>
    <t>Произвольная программа - комбинированные группы. Общий результат.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</si>
</sst>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172" fontId="4" fillId="0" borderId="22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73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4" fillId="0" borderId="30" xfId="0" applyNumberFormat="1" applyFont="1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32" xfId="0" applyNumberFormat="1" applyFont="1" applyFill="1" applyBorder="1" applyAlignment="1">
      <alignment horizontal="center" vertical="center"/>
    </xf>
    <xf numFmtId="172" fontId="4" fillId="0" borderId="33" xfId="0" applyNumberFormat="1" applyFont="1" applyBorder="1" applyAlignment="1">
      <alignment/>
    </xf>
    <xf numFmtId="172" fontId="4" fillId="0" borderId="34" xfId="0" applyNumberFormat="1" applyFont="1" applyBorder="1" applyAlignment="1">
      <alignment/>
    </xf>
    <xf numFmtId="172" fontId="2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3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72" fontId="3" fillId="0" borderId="37" xfId="0" applyNumberFormat="1" applyFont="1" applyBorder="1" applyAlignment="1">
      <alignment horizontal="center"/>
    </xf>
    <xf numFmtId="172" fontId="3" fillId="0" borderId="4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2" fontId="3" fillId="0" borderId="39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0" borderId="5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172" fontId="3" fillId="0" borderId="5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43" xfId="0" applyNumberFormat="1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172" fontId="3" fillId="0" borderId="5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2" fontId="3" fillId="33" borderId="33" xfId="0" applyNumberFormat="1" applyFont="1" applyFill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5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2" fontId="3" fillId="33" borderId="3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3" fillId="0" borderId="5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2" fontId="3" fillId="0" borderId="3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/>
    </xf>
    <xf numFmtId="172" fontId="8" fillId="0" borderId="13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center"/>
    </xf>
    <xf numFmtId="0" fontId="44" fillId="0" borderId="5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52" applyFont="1" applyBorder="1" applyAlignment="1">
      <alignment horizontal="left"/>
      <protection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2" xfId="52" applyFont="1" applyBorder="1" applyAlignment="1">
      <alignment horizontal="left"/>
      <protection/>
    </xf>
    <xf numFmtId="0" fontId="44" fillId="0" borderId="43" xfId="0" applyFont="1" applyBorder="1" applyAlignment="1">
      <alignment horizontal="center" vertical="center"/>
    </xf>
    <xf numFmtId="0" fontId="44" fillId="0" borderId="43" xfId="52" applyFont="1" applyBorder="1" applyAlignment="1">
      <alignment horizontal="left"/>
      <protection/>
    </xf>
    <xf numFmtId="0" fontId="44" fillId="0" borderId="36" xfId="0" applyFont="1" applyBorder="1" applyAlignment="1">
      <alignment horizontal="center" vertical="center"/>
    </xf>
    <xf numFmtId="0" fontId="44" fillId="0" borderId="37" xfId="52" applyFont="1" applyBorder="1" applyAlignment="1">
      <alignment horizontal="left"/>
      <protection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9" fillId="0" borderId="5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2" fontId="8" fillId="0" borderId="54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172" fontId="8" fillId="0" borderId="43" xfId="0" applyNumberFormat="1" applyFont="1" applyBorder="1" applyAlignment="1">
      <alignment horizontal="center"/>
    </xf>
    <xf numFmtId="0" fontId="8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72" fontId="8" fillId="0" borderId="52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172" fontId="8" fillId="0" borderId="38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1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44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Font="1" applyBorder="1" applyAlignment="1">
      <alignment/>
    </xf>
    <xf numFmtId="0" fontId="8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8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55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5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17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ayvka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7.25390625" style="12" customWidth="1"/>
    <col min="2" max="2" width="9.125" style="7" customWidth="1"/>
    <col min="3" max="3" width="14.875" style="7" customWidth="1"/>
    <col min="4" max="4" width="6.375" style="12" customWidth="1"/>
    <col min="5" max="5" width="5.375" style="12" customWidth="1"/>
    <col min="6" max="6" width="6.375" style="12" customWidth="1"/>
    <col min="7" max="7" width="5.25390625" style="12" customWidth="1"/>
    <col min="8" max="8" width="5.125" style="12" customWidth="1"/>
    <col min="9" max="9" width="4.75390625" style="12" customWidth="1"/>
    <col min="10" max="10" width="9.75390625" style="12" customWidth="1"/>
    <col min="11" max="11" width="8.625" style="12" customWidth="1"/>
    <col min="12" max="12" width="7.625" style="12" customWidth="1"/>
    <col min="13" max="13" width="14.75390625" style="7" customWidth="1"/>
    <col min="14" max="14" width="9.125" style="7" customWidth="1"/>
  </cols>
  <sheetData>
    <row r="1" spans="1:20" ht="15.75" customHeight="1">
      <c r="A1" s="308" t="s">
        <v>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22"/>
    </row>
    <row r="2" spans="1:20" ht="15.75" customHeight="1">
      <c r="A2" s="323" t="s">
        <v>49</v>
      </c>
      <c r="B2" s="323"/>
      <c r="C2" s="323"/>
      <c r="D2" s="323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04"/>
      <c r="S2" s="204"/>
      <c r="T2" s="205"/>
    </row>
    <row r="3" spans="1:20" ht="14.25" customHeight="1">
      <c r="A3" s="323" t="s">
        <v>306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24"/>
      <c r="N3" s="324"/>
      <c r="O3" s="324"/>
      <c r="P3" s="207"/>
      <c r="Q3" s="207"/>
      <c r="R3" s="208"/>
      <c r="S3" s="209"/>
      <c r="T3" s="209"/>
    </row>
    <row r="4" spans="1:20" ht="17.25" customHeight="1">
      <c r="A4" s="318" t="s">
        <v>0</v>
      </c>
      <c r="B4" s="319"/>
      <c r="C4" s="319"/>
      <c r="D4" s="319"/>
      <c r="E4" s="210"/>
      <c r="F4" s="211"/>
      <c r="G4" s="212"/>
      <c r="H4" s="212"/>
      <c r="I4" s="212"/>
      <c r="J4" s="212"/>
      <c r="K4" s="212"/>
      <c r="L4" s="212"/>
      <c r="M4" s="213"/>
      <c r="N4" s="207"/>
      <c r="O4" s="207"/>
      <c r="P4" s="207"/>
      <c r="Q4" s="207"/>
      <c r="R4" s="208"/>
      <c r="S4" s="209"/>
      <c r="T4" s="209"/>
    </row>
    <row r="5" spans="1:20" ht="16.5" customHeight="1">
      <c r="A5" s="320" t="s">
        <v>1</v>
      </c>
      <c r="B5" s="321"/>
      <c r="C5" s="321"/>
      <c r="D5" s="321"/>
      <c r="E5" s="212"/>
      <c r="F5" s="211"/>
      <c r="G5" s="212"/>
      <c r="H5" s="212"/>
      <c r="I5" s="212"/>
      <c r="J5" s="212"/>
      <c r="K5" s="212"/>
      <c r="L5" s="212"/>
      <c r="M5" s="213"/>
      <c r="N5" s="207"/>
      <c r="O5" s="207"/>
      <c r="P5" s="207"/>
      <c r="Q5" s="207"/>
      <c r="R5" s="208"/>
      <c r="S5" s="209"/>
      <c r="T5" s="209"/>
    </row>
    <row r="6" spans="1:20" ht="15.75" customHeight="1">
      <c r="A6" s="323" t="s">
        <v>285</v>
      </c>
      <c r="B6" s="311"/>
      <c r="C6" s="311"/>
      <c r="D6" s="311"/>
      <c r="E6" s="327"/>
      <c r="F6" s="327"/>
      <c r="G6" s="315"/>
      <c r="H6" s="315"/>
      <c r="I6" s="315"/>
      <c r="J6" s="315"/>
      <c r="K6" s="315"/>
      <c r="L6" s="315"/>
      <c r="M6" s="315"/>
      <c r="N6" s="207"/>
      <c r="O6" s="207"/>
      <c r="P6" s="207"/>
      <c r="Q6" s="207"/>
      <c r="R6" s="208"/>
      <c r="S6" s="209"/>
      <c r="T6" s="209"/>
    </row>
    <row r="7" spans="1:18" ht="15.75" customHeight="1">
      <c r="A7" s="308" t="s">
        <v>286</v>
      </c>
      <c r="B7" s="311"/>
      <c r="C7" s="311"/>
      <c r="D7" s="311"/>
      <c r="E7" s="311"/>
      <c r="F7" s="311"/>
      <c r="G7" s="311"/>
      <c r="H7" s="311"/>
      <c r="I7" s="326"/>
      <c r="J7" s="312"/>
      <c r="K7" s="312"/>
      <c r="L7" s="312"/>
      <c r="M7" s="312"/>
      <c r="N7" s="312"/>
      <c r="O7" s="312"/>
      <c r="P7" s="312"/>
      <c r="Q7" s="312"/>
      <c r="R7" s="57"/>
    </row>
    <row r="8" spans="1:18" ht="15.75" customHeight="1">
      <c r="A8" s="308" t="s">
        <v>287</v>
      </c>
      <c r="B8" s="309"/>
      <c r="C8" s="309"/>
      <c r="D8" s="309"/>
      <c r="E8" s="309"/>
      <c r="F8" s="309"/>
      <c r="G8" s="310"/>
      <c r="H8" s="310"/>
      <c r="I8" s="214"/>
      <c r="J8" s="215"/>
      <c r="K8" s="215"/>
      <c r="L8" s="215"/>
      <c r="M8" s="215"/>
      <c r="N8" s="215"/>
      <c r="O8" s="215"/>
      <c r="P8" s="215"/>
      <c r="Q8" s="215"/>
      <c r="R8" s="57"/>
    </row>
    <row r="9" spans="1:18" ht="15.75" customHeight="1">
      <c r="A9" s="308" t="s">
        <v>288</v>
      </c>
      <c r="B9" s="309"/>
      <c r="C9" s="309"/>
      <c r="D9" s="309"/>
      <c r="E9" s="309"/>
      <c r="F9" s="309"/>
      <c r="G9" s="310"/>
      <c r="H9" s="310"/>
      <c r="I9" s="214"/>
      <c r="J9" s="215"/>
      <c r="K9" s="215"/>
      <c r="L9" s="215"/>
      <c r="M9" s="215"/>
      <c r="N9" s="215"/>
      <c r="O9" s="215"/>
      <c r="P9" s="215"/>
      <c r="Q9" s="215"/>
      <c r="R9" s="57"/>
    </row>
    <row r="10" spans="1:18" ht="15.75" customHeight="1">
      <c r="A10" s="308" t="s">
        <v>289</v>
      </c>
      <c r="B10" s="309"/>
      <c r="C10" s="309"/>
      <c r="D10" s="309"/>
      <c r="E10" s="309"/>
      <c r="F10" s="309"/>
      <c r="G10" s="310"/>
      <c r="H10" s="310"/>
      <c r="I10" s="214"/>
      <c r="J10" s="215"/>
      <c r="K10" s="215"/>
      <c r="L10" s="215"/>
      <c r="M10" s="215"/>
      <c r="N10" s="215"/>
      <c r="O10" s="215"/>
      <c r="P10" s="215"/>
      <c r="Q10" s="215"/>
      <c r="R10" s="57"/>
    </row>
    <row r="11" spans="1:18" ht="15.75" customHeight="1">
      <c r="A11" s="308" t="s">
        <v>290</v>
      </c>
      <c r="B11" s="311"/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312"/>
      <c r="O11" s="312"/>
      <c r="P11" s="312"/>
      <c r="Q11" s="312"/>
      <c r="R11" s="7"/>
    </row>
    <row r="12" spans="1:17" ht="15.75" customHeight="1">
      <c r="A12" s="313" t="s">
        <v>291</v>
      </c>
      <c r="B12" s="314"/>
      <c r="C12" s="314"/>
      <c r="D12" s="314"/>
      <c r="E12" s="314"/>
      <c r="F12" s="314"/>
      <c r="G12" s="315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4" ht="15.75">
      <c r="A13" s="325"/>
      <c r="B13" s="309"/>
      <c r="C13" s="309"/>
      <c r="D13" s="309"/>
      <c r="E13" s="309"/>
      <c r="F13" s="309"/>
      <c r="G13" s="309"/>
      <c r="H13" s="309"/>
      <c r="I13" s="309"/>
      <c r="J13" s="5"/>
      <c r="K13" s="5"/>
      <c r="L13" s="5"/>
      <c r="M13" s="2"/>
      <c r="N13" s="2"/>
    </row>
    <row r="14" spans="3:7" ht="15.75">
      <c r="C14" s="316" t="s">
        <v>2</v>
      </c>
      <c r="D14" s="317"/>
      <c r="E14" s="317"/>
      <c r="F14" s="317"/>
      <c r="G14" s="5"/>
    </row>
    <row r="15" spans="3:7" ht="15.75">
      <c r="C15" s="8" t="s">
        <v>52</v>
      </c>
      <c r="D15" s="9"/>
      <c r="E15" s="10"/>
      <c r="F15" s="11">
        <v>1.6</v>
      </c>
      <c r="G15" s="5"/>
    </row>
    <row r="16" spans="3:7" ht="15.75">
      <c r="C16" s="8" t="s">
        <v>53</v>
      </c>
      <c r="D16" s="9"/>
      <c r="E16" s="10"/>
      <c r="F16" s="13">
        <v>2</v>
      </c>
      <c r="G16" s="5"/>
    </row>
    <row r="17" spans="3:7" ht="15.75">
      <c r="C17" s="8" t="s">
        <v>54</v>
      </c>
      <c r="D17" s="9"/>
      <c r="E17" s="10"/>
      <c r="F17" s="13">
        <v>1.9</v>
      </c>
      <c r="G17" s="5"/>
    </row>
    <row r="18" spans="3:6" ht="15.75">
      <c r="C18" s="8" t="s">
        <v>55</v>
      </c>
      <c r="D18" s="9"/>
      <c r="E18" s="10"/>
      <c r="F18" s="13">
        <v>1.6</v>
      </c>
    </row>
    <row r="19" spans="1:5" ht="16.5" thickBot="1">
      <c r="A19" s="186" t="s">
        <v>3</v>
      </c>
      <c r="E19" s="12" t="s">
        <v>4</v>
      </c>
    </row>
    <row r="20" spans="1:13" ht="16.5" thickBot="1">
      <c r="A20" s="186">
        <v>1</v>
      </c>
      <c r="B20" s="14" t="s">
        <v>50</v>
      </c>
      <c r="C20" s="15"/>
      <c r="D20" s="16">
        <v>1</v>
      </c>
      <c r="E20" s="17">
        <v>2</v>
      </c>
      <c r="F20" s="17">
        <v>3</v>
      </c>
      <c r="G20" s="17">
        <v>4</v>
      </c>
      <c r="H20" s="17">
        <v>5</v>
      </c>
      <c r="I20" s="17">
        <v>6</v>
      </c>
      <c r="J20" s="17" t="s">
        <v>5</v>
      </c>
      <c r="K20" s="17" t="s">
        <v>6</v>
      </c>
      <c r="L20" s="17" t="s">
        <v>7</v>
      </c>
      <c r="M20" s="18" t="s">
        <v>8</v>
      </c>
    </row>
    <row r="21" spans="1:13" ht="15.75">
      <c r="A21" s="186"/>
      <c r="B21" s="19">
        <v>2001</v>
      </c>
      <c r="C21" s="20"/>
      <c r="D21" s="21">
        <v>4.6</v>
      </c>
      <c r="E21" s="22">
        <v>4.7</v>
      </c>
      <c r="F21" s="22">
        <v>4.6</v>
      </c>
      <c r="G21" s="22">
        <v>4.7</v>
      </c>
      <c r="H21" s="22">
        <v>4.6</v>
      </c>
      <c r="I21" s="22">
        <v>4.6</v>
      </c>
      <c r="J21" s="23">
        <f>SUM(D21:I21)-MAX(D21:I21)-MIN(D21:I21)</f>
        <v>18.500000000000007</v>
      </c>
      <c r="K21" s="13">
        <f>ROUND(J21/4,4)</f>
        <v>4.625</v>
      </c>
      <c r="L21" s="11">
        <f>F15</f>
        <v>1.6</v>
      </c>
      <c r="M21" s="24">
        <f>K21*L21</f>
        <v>7.4</v>
      </c>
    </row>
    <row r="22" spans="1:13" ht="15.75">
      <c r="A22" s="186"/>
      <c r="B22" s="19" t="s">
        <v>51</v>
      </c>
      <c r="C22" s="20"/>
      <c r="D22" s="25">
        <v>5.6</v>
      </c>
      <c r="E22" s="25">
        <v>5.2</v>
      </c>
      <c r="F22" s="25">
        <v>5.4</v>
      </c>
      <c r="G22" s="25">
        <v>5.2</v>
      </c>
      <c r="H22" s="25">
        <v>5.4</v>
      </c>
      <c r="I22" s="25">
        <v>5.8</v>
      </c>
      <c r="J22" s="23">
        <f>SUM(D22:I22)-MAX(D22:I22)-MIN(D22:I22)</f>
        <v>21.6</v>
      </c>
      <c r="K22" s="13">
        <f>ROUND(J22/4,4)</f>
        <v>5.4</v>
      </c>
      <c r="L22" s="11">
        <f>F16</f>
        <v>2</v>
      </c>
      <c r="M22" s="24">
        <f>K22*L22</f>
        <v>10.8</v>
      </c>
    </row>
    <row r="23" spans="1:13" ht="15.75">
      <c r="A23" s="186"/>
      <c r="B23" s="19"/>
      <c r="C23" s="20"/>
      <c r="D23" s="25">
        <v>4.2</v>
      </c>
      <c r="E23" s="26">
        <v>4.3</v>
      </c>
      <c r="F23" s="27">
        <v>4.3</v>
      </c>
      <c r="G23" s="26">
        <v>4.2</v>
      </c>
      <c r="H23" s="26">
        <v>4.1</v>
      </c>
      <c r="I23" s="26">
        <v>4.3</v>
      </c>
      <c r="J23" s="23">
        <f>SUM(D23:I23)-MAX(D23:I23)-MIN(D23:I23)</f>
        <v>17</v>
      </c>
      <c r="K23" s="13">
        <f>ROUND(J23/4,4)</f>
        <v>4.25</v>
      </c>
      <c r="L23" s="11">
        <f>F17</f>
        <v>1.9</v>
      </c>
      <c r="M23" s="24">
        <f>K23*L23</f>
        <v>8.075</v>
      </c>
    </row>
    <row r="24" spans="1:13" ht="16.5" thickBot="1">
      <c r="A24" s="186"/>
      <c r="B24" s="28"/>
      <c r="C24" s="29"/>
      <c r="D24" s="30">
        <v>5.4</v>
      </c>
      <c r="E24" s="31">
        <v>5.3</v>
      </c>
      <c r="F24" s="31">
        <v>5.5</v>
      </c>
      <c r="G24" s="32">
        <v>5.6</v>
      </c>
      <c r="H24" s="33">
        <v>5.7</v>
      </c>
      <c r="I24" s="33">
        <v>5.4</v>
      </c>
      <c r="J24" s="34">
        <f>SUM(D24:I24)-MAX(D24:I24)-MIN(D24:I24)</f>
        <v>21.9</v>
      </c>
      <c r="K24" s="13">
        <f>ROUND(J24/4,4)</f>
        <v>5.475</v>
      </c>
      <c r="L24" s="35">
        <f>F18</f>
        <v>1.6</v>
      </c>
      <c r="M24" s="36">
        <f>K24*L24</f>
        <v>8.76</v>
      </c>
    </row>
    <row r="25" spans="1:6" ht="15.75">
      <c r="A25" s="186"/>
      <c r="E25" s="37"/>
      <c r="F25" s="38"/>
    </row>
    <row r="26" spans="1:13" ht="15.75">
      <c r="A26" s="186"/>
      <c r="E26" s="5"/>
      <c r="F26" s="5"/>
      <c r="J26" s="39" t="s">
        <v>9</v>
      </c>
      <c r="K26" s="39"/>
      <c r="L26" s="11">
        <f>SUM(L21:L24)</f>
        <v>7.1</v>
      </c>
      <c r="M26" s="40">
        <f>SUM(M21:M24)</f>
        <v>35.035000000000004</v>
      </c>
    </row>
    <row r="27" spans="1:13" ht="15.75">
      <c r="A27" s="186"/>
      <c r="J27" s="39"/>
      <c r="K27" s="39"/>
      <c r="L27" s="39"/>
      <c r="M27" s="40">
        <f>M26/L26*10</f>
        <v>49.345070422535215</v>
      </c>
    </row>
    <row r="28" ht="15.75">
      <c r="A28" s="186"/>
    </row>
    <row r="29" spans="1:5" ht="16.5" thickBot="1">
      <c r="A29" s="186">
        <v>2</v>
      </c>
      <c r="E29" s="12" t="s">
        <v>4</v>
      </c>
    </row>
    <row r="30" spans="1:13" ht="16.5" thickBot="1">
      <c r="A30" s="186"/>
      <c r="B30" s="14" t="s">
        <v>56</v>
      </c>
      <c r="C30" s="15"/>
      <c r="D30" s="16">
        <v>1</v>
      </c>
      <c r="E30" s="17">
        <v>2</v>
      </c>
      <c r="F30" s="17">
        <v>3</v>
      </c>
      <c r="G30" s="17">
        <v>4</v>
      </c>
      <c r="H30" s="17">
        <v>5</v>
      </c>
      <c r="I30" s="17">
        <v>6</v>
      </c>
      <c r="J30" s="17" t="s">
        <v>5</v>
      </c>
      <c r="K30" s="17" t="s">
        <v>6</v>
      </c>
      <c r="L30" s="17" t="s">
        <v>7</v>
      </c>
      <c r="M30" s="18" t="s">
        <v>8</v>
      </c>
    </row>
    <row r="31" spans="1:13" ht="15.75">
      <c r="A31" s="186"/>
      <c r="B31" s="19">
        <v>2002</v>
      </c>
      <c r="C31" s="20"/>
      <c r="D31" s="21">
        <v>4.9</v>
      </c>
      <c r="E31" s="22">
        <v>4.8</v>
      </c>
      <c r="F31" s="22">
        <v>4.6</v>
      </c>
      <c r="G31" s="22">
        <v>4.8</v>
      </c>
      <c r="H31" s="22">
        <v>5</v>
      </c>
      <c r="I31" s="22">
        <v>5</v>
      </c>
      <c r="J31" s="23">
        <f>SUM(D31:I31)-MAX(D31:I31)-MIN(D31:I31)</f>
        <v>19.5</v>
      </c>
      <c r="K31" s="13">
        <f>ROUND(J31/4,4)</f>
        <v>4.875</v>
      </c>
      <c r="L31" s="13">
        <f>F15</f>
        <v>1.6</v>
      </c>
      <c r="M31" s="24">
        <f>K31*L31</f>
        <v>7.800000000000001</v>
      </c>
    </row>
    <row r="32" spans="1:13" ht="15.75">
      <c r="A32" s="186"/>
      <c r="B32" s="19" t="s">
        <v>57</v>
      </c>
      <c r="C32" s="20"/>
      <c r="D32" s="25">
        <v>5</v>
      </c>
      <c r="E32" s="25">
        <v>4.6</v>
      </c>
      <c r="F32" s="25">
        <v>4.5</v>
      </c>
      <c r="G32" s="22">
        <v>4.6</v>
      </c>
      <c r="H32" s="25">
        <v>5</v>
      </c>
      <c r="I32" s="25">
        <v>5.5</v>
      </c>
      <c r="J32" s="23">
        <f>SUM(D32:I32)-MAX(D32:I32)-MIN(D32:I32)</f>
        <v>19.2</v>
      </c>
      <c r="K32" s="13">
        <f>ROUND(J32/4,4)</f>
        <v>4.8</v>
      </c>
      <c r="L32" s="11">
        <f>F16</f>
        <v>2</v>
      </c>
      <c r="M32" s="24">
        <f>K32*L32</f>
        <v>9.6</v>
      </c>
    </row>
    <row r="33" spans="1:13" ht="15.75">
      <c r="A33" s="186"/>
      <c r="B33" s="19"/>
      <c r="C33" s="20"/>
      <c r="D33" s="25">
        <v>3</v>
      </c>
      <c r="E33" s="26">
        <v>3</v>
      </c>
      <c r="F33" s="26">
        <v>3</v>
      </c>
      <c r="G33" s="26">
        <v>3.2</v>
      </c>
      <c r="H33" s="26">
        <v>3.1</v>
      </c>
      <c r="I33" s="26">
        <v>3</v>
      </c>
      <c r="J33" s="23">
        <f>SUM(D33:I33)-MAX(D33:I33)-MIN(D33:I33)</f>
        <v>12.099999999999998</v>
      </c>
      <c r="K33" s="13">
        <f>ROUND(J33/4,4)</f>
        <v>3.025</v>
      </c>
      <c r="L33" s="11">
        <f>F17</f>
        <v>1.9</v>
      </c>
      <c r="M33" s="24">
        <f>K33*L33</f>
        <v>5.7475</v>
      </c>
    </row>
    <row r="34" spans="1:13" ht="16.5" thickBot="1">
      <c r="A34" s="186"/>
      <c r="B34" s="28"/>
      <c r="C34" s="29"/>
      <c r="D34" s="25">
        <v>4</v>
      </c>
      <c r="E34" s="26">
        <v>3.7</v>
      </c>
      <c r="F34" s="26">
        <v>3.5</v>
      </c>
      <c r="G34" s="26">
        <v>3</v>
      </c>
      <c r="H34" s="26">
        <v>3</v>
      </c>
      <c r="I34" s="26">
        <v>3.3</v>
      </c>
      <c r="J34" s="34">
        <f>SUM(D34:I34)-MAX(D34:I34)-MIN(D34:I34)</f>
        <v>13.5</v>
      </c>
      <c r="K34" s="13">
        <f>ROUND(J34/4,4)</f>
        <v>3.375</v>
      </c>
      <c r="L34" s="35">
        <f>F18</f>
        <v>1.6</v>
      </c>
      <c r="M34" s="36">
        <f>K34*L34</f>
        <v>5.4</v>
      </c>
    </row>
    <row r="35" ht="15.75">
      <c r="A35" s="186"/>
    </row>
    <row r="36" spans="10:13" ht="15.75">
      <c r="J36" s="39" t="s">
        <v>9</v>
      </c>
      <c r="K36" s="39"/>
      <c r="L36" s="11">
        <f>SUM(L31:L34)</f>
        <v>7.1</v>
      </c>
      <c r="M36" s="40">
        <f>SUM(M31:M34)</f>
        <v>28.5475</v>
      </c>
    </row>
    <row r="37" spans="10:13" ht="15.75">
      <c r="J37" s="39"/>
      <c r="K37" s="39"/>
      <c r="L37" s="39"/>
      <c r="M37" s="40">
        <f>M36/L36*10</f>
        <v>40.20774647887323</v>
      </c>
    </row>
    <row r="39" spans="1:5" ht="16.5" thickBot="1">
      <c r="A39" s="186">
        <v>3</v>
      </c>
      <c r="E39" s="12" t="s">
        <v>4</v>
      </c>
    </row>
    <row r="40" spans="2:13" ht="16.5" thickBot="1">
      <c r="B40" s="14" t="s">
        <v>58</v>
      </c>
      <c r="C40" s="15"/>
      <c r="D40" s="41">
        <v>1</v>
      </c>
      <c r="E40" s="39">
        <v>2</v>
      </c>
      <c r="F40" s="39">
        <v>3</v>
      </c>
      <c r="G40" s="39">
        <v>4</v>
      </c>
      <c r="H40" s="39">
        <v>5</v>
      </c>
      <c r="I40" s="39">
        <v>6</v>
      </c>
      <c r="J40" s="17" t="s">
        <v>5</v>
      </c>
      <c r="K40" s="39" t="s">
        <v>6</v>
      </c>
      <c r="L40" s="39" t="s">
        <v>7</v>
      </c>
      <c r="M40" s="42" t="s">
        <v>8</v>
      </c>
    </row>
    <row r="41" spans="2:13" ht="15.75">
      <c r="B41" s="19">
        <v>2005</v>
      </c>
      <c r="C41" s="20"/>
      <c r="D41" s="21">
        <v>3.6</v>
      </c>
      <c r="E41" s="21">
        <v>3.5</v>
      </c>
      <c r="F41" s="21">
        <v>4.1</v>
      </c>
      <c r="G41" s="21">
        <v>4</v>
      </c>
      <c r="H41" s="21">
        <v>4.2</v>
      </c>
      <c r="I41" s="21">
        <v>4.4</v>
      </c>
      <c r="J41" s="23">
        <f>SUM(D41:I41)-MAX(D41:I41)-MIN(D41:I41)</f>
        <v>15.899999999999999</v>
      </c>
      <c r="K41" s="13">
        <f>ROUND(J41/4,4)</f>
        <v>3.975</v>
      </c>
      <c r="L41" s="13">
        <f>F15</f>
        <v>1.6</v>
      </c>
      <c r="M41" s="24">
        <f>K41*L41</f>
        <v>6.36</v>
      </c>
    </row>
    <row r="42" spans="2:13" ht="15.75">
      <c r="B42" s="19" t="s">
        <v>59</v>
      </c>
      <c r="C42" s="20"/>
      <c r="D42" s="25">
        <v>4.1</v>
      </c>
      <c r="E42" s="25">
        <v>4.3</v>
      </c>
      <c r="F42" s="25">
        <v>4.7</v>
      </c>
      <c r="G42" s="22">
        <v>4.5</v>
      </c>
      <c r="H42" s="25">
        <v>4.4</v>
      </c>
      <c r="I42" s="25">
        <v>4.8</v>
      </c>
      <c r="J42" s="23">
        <f>SUM(D42:I42)-MAX(D42:I42)-MIN(D42:I42)</f>
        <v>17.9</v>
      </c>
      <c r="K42" s="13">
        <f>ROUND(J42/4,4)</f>
        <v>4.475</v>
      </c>
      <c r="L42" s="11">
        <f>F16</f>
        <v>2</v>
      </c>
      <c r="M42" s="24">
        <f>K42*L42</f>
        <v>8.95</v>
      </c>
    </row>
    <row r="43" spans="2:13" ht="15.75">
      <c r="B43" s="19"/>
      <c r="C43" s="20"/>
      <c r="D43" s="25">
        <v>3.1</v>
      </c>
      <c r="E43" s="26">
        <v>3.1</v>
      </c>
      <c r="F43" s="26">
        <v>3.3</v>
      </c>
      <c r="G43" s="26">
        <v>3.5</v>
      </c>
      <c r="H43" s="26">
        <v>3.2</v>
      </c>
      <c r="I43" s="26">
        <v>3</v>
      </c>
      <c r="J43" s="23">
        <f>SUM(D43:I43)-MAX(D43:I43)-MIN(D43:I43)</f>
        <v>12.7</v>
      </c>
      <c r="K43" s="13">
        <f>ROUND(J43/4,4)</f>
        <v>3.175</v>
      </c>
      <c r="L43" s="11">
        <f>F17</f>
        <v>1.9</v>
      </c>
      <c r="M43" s="24">
        <f>K43*L43</f>
        <v>6.0325</v>
      </c>
    </row>
    <row r="44" spans="2:13" ht="16.5" thickBot="1">
      <c r="B44" s="28"/>
      <c r="C44" s="29"/>
      <c r="D44" s="32">
        <v>1</v>
      </c>
      <c r="E44" s="32">
        <v>2</v>
      </c>
      <c r="F44" s="32">
        <v>3</v>
      </c>
      <c r="G44" s="32">
        <v>3.1</v>
      </c>
      <c r="H44" s="32">
        <v>3.3</v>
      </c>
      <c r="I44" s="32">
        <v>3.4</v>
      </c>
      <c r="J44" s="23">
        <f>SUM(D44:I44)-MAX(D44:I44)-MIN(D44:I44)</f>
        <v>11.399999999999999</v>
      </c>
      <c r="K44" s="13">
        <f>ROUND(J44/4,4)</f>
        <v>2.85</v>
      </c>
      <c r="L44" s="11">
        <f>F18</f>
        <v>1.6</v>
      </c>
      <c r="M44" s="24">
        <f>K44*L44</f>
        <v>4.5600000000000005</v>
      </c>
    </row>
    <row r="46" spans="10:13" ht="15.75">
      <c r="J46" s="39" t="s">
        <v>9</v>
      </c>
      <c r="K46" s="39"/>
      <c r="L46" s="11">
        <f>SUM(L41:L44)</f>
        <v>7.1</v>
      </c>
      <c r="M46" s="40">
        <f>SUM(M41:M44)</f>
        <v>25.902499999999996</v>
      </c>
    </row>
    <row r="47" spans="10:13" ht="15.75">
      <c r="J47" s="39"/>
      <c r="K47" s="39"/>
      <c r="L47" s="39"/>
      <c r="M47" s="40">
        <f>M46/L46*10</f>
        <v>36.48239436619718</v>
      </c>
    </row>
    <row r="48" spans="10:13" ht="15.75">
      <c r="J48" s="5"/>
      <c r="K48" s="5"/>
      <c r="L48" s="5"/>
      <c r="M48" s="43"/>
    </row>
    <row r="50" spans="1:5" ht="16.5" thickBot="1">
      <c r="A50" s="186">
        <v>4</v>
      </c>
      <c r="E50" s="12" t="s">
        <v>4</v>
      </c>
    </row>
    <row r="51" spans="2:13" ht="16.5" thickBot="1">
      <c r="B51" s="14" t="s">
        <v>60</v>
      </c>
      <c r="C51" s="15"/>
      <c r="D51" s="41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17" t="s">
        <v>5</v>
      </c>
      <c r="K51" s="39" t="s">
        <v>6</v>
      </c>
      <c r="L51" s="39" t="s">
        <v>7</v>
      </c>
      <c r="M51" s="42" t="s">
        <v>8</v>
      </c>
    </row>
    <row r="52" spans="2:13" ht="15.75">
      <c r="B52" s="19">
        <v>2004</v>
      </c>
      <c r="C52" s="20"/>
      <c r="D52" s="21">
        <v>5.4</v>
      </c>
      <c r="E52" s="22">
        <v>4.7</v>
      </c>
      <c r="F52" s="21">
        <v>4.2</v>
      </c>
      <c r="G52" s="21">
        <v>5</v>
      </c>
      <c r="H52" s="21">
        <v>5.1</v>
      </c>
      <c r="I52" s="21">
        <v>5</v>
      </c>
      <c r="J52" s="23">
        <f>SUM(D52:I52)-MAX(D52:I52)-MIN(D52:I52)</f>
        <v>19.8</v>
      </c>
      <c r="K52" s="13">
        <f>ROUND(J52/4,4)</f>
        <v>4.95</v>
      </c>
      <c r="L52" s="13">
        <f>F15</f>
        <v>1.6</v>
      </c>
      <c r="M52" s="24">
        <f>K52*L52</f>
        <v>7.920000000000001</v>
      </c>
    </row>
    <row r="53" spans="2:13" ht="15.75">
      <c r="B53" s="19" t="s">
        <v>61</v>
      </c>
      <c r="C53" s="20"/>
      <c r="D53" s="25">
        <v>5.6</v>
      </c>
      <c r="E53" s="25">
        <v>5.7</v>
      </c>
      <c r="F53" s="25">
        <v>5.5</v>
      </c>
      <c r="G53" s="22">
        <v>5.7</v>
      </c>
      <c r="H53" s="25">
        <v>5.5</v>
      </c>
      <c r="I53" s="25">
        <v>6.1</v>
      </c>
      <c r="J53" s="23">
        <f>SUM(D53:I53)-MAX(D53:I53)-MIN(D53:I53)</f>
        <v>22.5</v>
      </c>
      <c r="K53" s="13">
        <f>ROUND(J53/4,4)</f>
        <v>5.625</v>
      </c>
      <c r="L53" s="11">
        <f>F16</f>
        <v>2</v>
      </c>
      <c r="M53" s="24">
        <f>K53*L53</f>
        <v>11.25</v>
      </c>
    </row>
    <row r="54" spans="2:13" ht="15.75">
      <c r="B54" s="19"/>
      <c r="C54" s="20"/>
      <c r="D54" s="21">
        <v>4.4</v>
      </c>
      <c r="E54" s="26">
        <v>3.7</v>
      </c>
      <c r="F54" s="26">
        <v>3.4</v>
      </c>
      <c r="G54" s="26">
        <v>4</v>
      </c>
      <c r="H54" s="26">
        <v>4</v>
      </c>
      <c r="I54" s="26">
        <v>3.5</v>
      </c>
      <c r="J54" s="23">
        <f>SUM(D54:I54)-MAX(D54:I54)-MIN(D54:I54)</f>
        <v>15.200000000000001</v>
      </c>
      <c r="K54" s="13">
        <f>ROUND(J54/4,4)</f>
        <v>3.8</v>
      </c>
      <c r="L54" s="11">
        <f>F17</f>
        <v>1.9</v>
      </c>
      <c r="M54" s="24">
        <f>K54*L54</f>
        <v>7.22</v>
      </c>
    </row>
    <row r="55" spans="2:13" ht="16.5" thickBot="1">
      <c r="B55" s="28"/>
      <c r="C55" s="29"/>
      <c r="D55" s="21">
        <v>5.1</v>
      </c>
      <c r="E55" s="26">
        <v>5</v>
      </c>
      <c r="F55" s="26">
        <v>5</v>
      </c>
      <c r="G55" s="26">
        <v>5.1</v>
      </c>
      <c r="H55" s="26">
        <v>5</v>
      </c>
      <c r="I55" s="26">
        <v>5.4</v>
      </c>
      <c r="J55" s="23">
        <f>SUM(D55:I55)-MAX(D55:I55)-MIN(D55:I55)</f>
        <v>20.200000000000003</v>
      </c>
      <c r="K55" s="13">
        <f>ROUND(J55/4,4)</f>
        <v>5.05</v>
      </c>
      <c r="L55" s="11">
        <f>F18</f>
        <v>1.6</v>
      </c>
      <c r="M55" s="24">
        <f>K55*L55</f>
        <v>8.08</v>
      </c>
    </row>
    <row r="56" spans="7:8" ht="15.75">
      <c r="G56" s="44"/>
      <c r="H56" s="44"/>
    </row>
    <row r="57" spans="10:13" ht="15.75">
      <c r="J57" s="39" t="s">
        <v>9</v>
      </c>
      <c r="K57" s="39"/>
      <c r="L57" s="11">
        <f>SUM(L52:L55)</f>
        <v>7.1</v>
      </c>
      <c r="M57" s="40">
        <f>SUM(M52:M55)</f>
        <v>34.47</v>
      </c>
    </row>
    <row r="58" spans="10:13" ht="15.75">
      <c r="J58" s="39"/>
      <c r="K58" s="39"/>
      <c r="L58" s="39"/>
      <c r="M58" s="40">
        <f>M57/L57*10</f>
        <v>48.54929577464789</v>
      </c>
    </row>
    <row r="60" spans="1:5" ht="16.5" thickBot="1">
      <c r="A60" s="186">
        <v>5</v>
      </c>
      <c r="E60" s="12" t="s">
        <v>4</v>
      </c>
    </row>
    <row r="61" spans="2:13" ht="16.5" thickBot="1">
      <c r="B61" s="14" t="s">
        <v>62</v>
      </c>
      <c r="C61" s="15"/>
      <c r="D61" s="41">
        <v>1</v>
      </c>
      <c r="E61" s="39">
        <v>2</v>
      </c>
      <c r="F61" s="39">
        <v>3</v>
      </c>
      <c r="G61" s="39">
        <v>4</v>
      </c>
      <c r="H61" s="39">
        <v>5</v>
      </c>
      <c r="I61" s="39">
        <v>5</v>
      </c>
      <c r="J61" s="17" t="s">
        <v>5</v>
      </c>
      <c r="K61" s="39" t="s">
        <v>6</v>
      </c>
      <c r="L61" s="39" t="s">
        <v>7</v>
      </c>
      <c r="M61" s="42" t="s">
        <v>8</v>
      </c>
    </row>
    <row r="62" spans="2:13" ht="15.75">
      <c r="B62" s="19">
        <v>2004</v>
      </c>
      <c r="C62" s="20"/>
      <c r="D62" s="21">
        <v>4.4</v>
      </c>
      <c r="E62" s="22">
        <v>4.4</v>
      </c>
      <c r="F62" s="22">
        <v>4.4</v>
      </c>
      <c r="G62" s="22">
        <v>4.3</v>
      </c>
      <c r="H62" s="22">
        <v>4.7</v>
      </c>
      <c r="I62" s="22">
        <v>5</v>
      </c>
      <c r="J62" s="23">
        <f>SUM(D62:I62)-MAX(D62:I62)-MIN(D62:I62)</f>
        <v>17.9</v>
      </c>
      <c r="K62" s="13">
        <f>ROUND(J62/4,4)</f>
        <v>4.475</v>
      </c>
      <c r="L62" s="13">
        <f>F15</f>
        <v>1.6</v>
      </c>
      <c r="M62" s="24">
        <f>K62*L62</f>
        <v>7.16</v>
      </c>
    </row>
    <row r="63" spans="2:13" ht="15.75">
      <c r="B63" s="19" t="s">
        <v>63</v>
      </c>
      <c r="C63" s="20"/>
      <c r="D63" s="25">
        <v>5.3</v>
      </c>
      <c r="E63" s="25">
        <v>5.3</v>
      </c>
      <c r="F63" s="25">
        <v>4.4</v>
      </c>
      <c r="G63" s="22">
        <v>4.4</v>
      </c>
      <c r="H63" s="22">
        <v>4.7</v>
      </c>
      <c r="I63" s="22">
        <v>4.7</v>
      </c>
      <c r="J63" s="23">
        <f>SUM(D63:I63)-MAX(D63:I63)-MIN(D63:I63)</f>
        <v>19.099999999999994</v>
      </c>
      <c r="K63" s="13">
        <f>ROUND(J63/4,4)</f>
        <v>4.775</v>
      </c>
      <c r="L63" s="11">
        <f>F16</f>
        <v>2</v>
      </c>
      <c r="M63" s="45">
        <f>K63*L63</f>
        <v>9.55</v>
      </c>
    </row>
    <row r="64" spans="2:13" ht="15.75">
      <c r="B64" s="19"/>
      <c r="C64" s="20"/>
      <c r="D64" s="25">
        <v>3.3</v>
      </c>
      <c r="E64" s="26">
        <v>3.1</v>
      </c>
      <c r="F64" s="26">
        <v>3.6</v>
      </c>
      <c r="G64" s="26">
        <v>3</v>
      </c>
      <c r="H64" s="26">
        <v>3.2</v>
      </c>
      <c r="I64" s="26">
        <v>3</v>
      </c>
      <c r="J64" s="23">
        <f>SUM(D64:I64)-MAX(D64:I64)-MIN(D64:I64)</f>
        <v>12.6</v>
      </c>
      <c r="K64" s="13">
        <f>ROUND(J64/4,4)</f>
        <v>3.15</v>
      </c>
      <c r="L64" s="11">
        <f>F17</f>
        <v>1.9</v>
      </c>
      <c r="M64" s="45">
        <f>K64*L64</f>
        <v>5.984999999999999</v>
      </c>
    </row>
    <row r="65" spans="2:13" ht="16.5" thickBot="1">
      <c r="B65" s="28"/>
      <c r="C65" s="29"/>
      <c r="D65" s="32">
        <v>4.4</v>
      </c>
      <c r="E65" s="32">
        <v>4.8</v>
      </c>
      <c r="F65" s="32">
        <v>4.7</v>
      </c>
      <c r="G65" s="32">
        <v>4.5</v>
      </c>
      <c r="H65" s="32">
        <v>4.7</v>
      </c>
      <c r="I65" s="32">
        <v>4.7</v>
      </c>
      <c r="J65" s="23">
        <f>SUM(D65:I65)-MAX(D65:I65)-MIN(D65:I65)</f>
        <v>18.599999999999994</v>
      </c>
      <c r="K65" s="13">
        <f>ROUND(J65/4,4)</f>
        <v>4.65</v>
      </c>
      <c r="L65" s="11">
        <f>F18</f>
        <v>1.6</v>
      </c>
      <c r="M65" s="46">
        <f>K65*L65</f>
        <v>7.440000000000001</v>
      </c>
    </row>
    <row r="67" spans="10:13" ht="15.75">
      <c r="J67" s="39" t="s">
        <v>9</v>
      </c>
      <c r="K67" s="39"/>
      <c r="L67" s="11">
        <f>SUM(L62:L65)</f>
        <v>7.1</v>
      </c>
      <c r="M67" s="40">
        <f>SUM(M62:M65)</f>
        <v>30.135</v>
      </c>
    </row>
    <row r="68" spans="10:13" ht="15.75">
      <c r="J68" s="39"/>
      <c r="K68" s="39"/>
      <c r="L68" s="39"/>
      <c r="M68" s="40">
        <f>M67/L67*10</f>
        <v>42.443661971830984</v>
      </c>
    </row>
    <row r="70" spans="1:5" ht="16.5" thickBot="1">
      <c r="A70" s="186">
        <v>6</v>
      </c>
      <c r="E70" s="12" t="s">
        <v>4</v>
      </c>
    </row>
    <row r="71" spans="2:13" ht="16.5" thickBot="1">
      <c r="B71" s="14" t="s">
        <v>64</v>
      </c>
      <c r="C71" s="15"/>
      <c r="D71" s="41">
        <v>1</v>
      </c>
      <c r="E71" s="39">
        <v>2</v>
      </c>
      <c r="F71" s="39">
        <v>3</v>
      </c>
      <c r="G71" s="39">
        <v>4</v>
      </c>
      <c r="H71" s="39">
        <v>5</v>
      </c>
      <c r="I71" s="39">
        <v>6</v>
      </c>
      <c r="J71" s="17" t="s">
        <v>5</v>
      </c>
      <c r="K71" s="39" t="s">
        <v>6</v>
      </c>
      <c r="L71" s="39" t="s">
        <v>7</v>
      </c>
      <c r="M71" s="42" t="s">
        <v>8</v>
      </c>
    </row>
    <row r="72" spans="2:13" ht="15.75">
      <c r="B72" s="19">
        <v>2004</v>
      </c>
      <c r="C72" s="20"/>
      <c r="D72" s="21">
        <v>3</v>
      </c>
      <c r="E72" s="22">
        <v>3.3</v>
      </c>
      <c r="F72" s="22">
        <v>3.2</v>
      </c>
      <c r="G72" s="22">
        <v>4</v>
      </c>
      <c r="H72" s="22">
        <v>4</v>
      </c>
      <c r="I72" s="22">
        <v>4</v>
      </c>
      <c r="J72" s="23">
        <f>SUM(D72:I72)-MAX(D72:I72)-MIN(D72:I72)</f>
        <v>14.5</v>
      </c>
      <c r="K72" s="13">
        <f>ROUND(J72/4,4)</f>
        <v>3.625</v>
      </c>
      <c r="L72" s="13">
        <f>F15</f>
        <v>1.6</v>
      </c>
      <c r="M72" s="24">
        <f>K72*L72</f>
        <v>5.800000000000001</v>
      </c>
    </row>
    <row r="73" spans="2:13" ht="15.75">
      <c r="B73" s="19" t="s">
        <v>65</v>
      </c>
      <c r="C73" s="20"/>
      <c r="D73" s="21">
        <v>3.5</v>
      </c>
      <c r="E73" s="22">
        <v>3.6</v>
      </c>
      <c r="F73" s="22">
        <v>3.6</v>
      </c>
      <c r="G73" s="22">
        <v>3.4</v>
      </c>
      <c r="H73" s="25">
        <v>3.6</v>
      </c>
      <c r="I73" s="25">
        <v>4.8</v>
      </c>
      <c r="J73" s="23">
        <f>SUM(D73:I73)-MAX(D73:I73)-MIN(D73:I73)</f>
        <v>14.299999999999999</v>
      </c>
      <c r="K73" s="13">
        <f>ROUND(J73/4,4)</f>
        <v>3.575</v>
      </c>
      <c r="L73" s="11">
        <f>F16</f>
        <v>2</v>
      </c>
      <c r="M73" s="24">
        <f>K73*L73</f>
        <v>7.15</v>
      </c>
    </row>
    <row r="74" spans="2:13" ht="15.75">
      <c r="B74" s="19"/>
      <c r="C74" s="20"/>
      <c r="D74" s="25">
        <v>3.3</v>
      </c>
      <c r="E74" s="26">
        <v>3.3</v>
      </c>
      <c r="F74" s="22">
        <v>3.5</v>
      </c>
      <c r="G74" s="26">
        <v>3.3</v>
      </c>
      <c r="H74" s="26">
        <v>3</v>
      </c>
      <c r="I74" s="26">
        <v>3.2</v>
      </c>
      <c r="J74" s="23">
        <f>SUM(D74:I74)-MAX(D74:I74)-MIN(D74:I74)</f>
        <v>13.099999999999998</v>
      </c>
      <c r="K74" s="13">
        <f>ROUND(J74/4,4)</f>
        <v>3.275</v>
      </c>
      <c r="L74" s="11">
        <f>F17</f>
        <v>1.9</v>
      </c>
      <c r="M74" s="24">
        <f>K74*L74</f>
        <v>6.222499999999999</v>
      </c>
    </row>
    <row r="75" spans="2:13" ht="16.5" thickBot="1">
      <c r="B75" s="28"/>
      <c r="C75" s="29"/>
      <c r="D75" s="32">
        <v>4.6</v>
      </c>
      <c r="E75" s="32">
        <v>4.6</v>
      </c>
      <c r="F75" s="32">
        <v>4.2</v>
      </c>
      <c r="G75" s="32">
        <v>4.3</v>
      </c>
      <c r="H75" s="32">
        <v>4.8</v>
      </c>
      <c r="I75" s="32">
        <v>4.8</v>
      </c>
      <c r="J75" s="23">
        <f>SUM(D75:I75)-MAX(D75:I75)-MIN(D75:I75)</f>
        <v>18.3</v>
      </c>
      <c r="K75" s="13">
        <f>ROUND(J75/4,4)</f>
        <v>4.575</v>
      </c>
      <c r="L75" s="11">
        <f>F18</f>
        <v>1.6</v>
      </c>
      <c r="M75" s="24">
        <f>K75*L75</f>
        <v>7.32</v>
      </c>
    </row>
    <row r="77" spans="10:13" ht="15.75">
      <c r="J77" s="39" t="s">
        <v>9</v>
      </c>
      <c r="K77" s="39"/>
      <c r="L77" s="11">
        <f>SUM(L72:L75)</f>
        <v>7.1</v>
      </c>
      <c r="M77" s="40">
        <f>SUM(M72:M75)</f>
        <v>26.4925</v>
      </c>
    </row>
    <row r="78" spans="10:13" ht="15.75">
      <c r="J78" s="39"/>
      <c r="K78" s="39"/>
      <c r="L78" s="39"/>
      <c r="M78" s="40">
        <f>M77/L77*10</f>
        <v>37.313380281690144</v>
      </c>
    </row>
    <row r="80" spans="1:5" ht="16.5" thickBot="1">
      <c r="A80" s="186">
        <v>7</v>
      </c>
      <c r="E80" s="12" t="s">
        <v>4</v>
      </c>
    </row>
    <row r="81" spans="2:13" ht="16.5" thickBot="1">
      <c r="B81" s="14" t="s">
        <v>66</v>
      </c>
      <c r="C81" s="15"/>
      <c r="D81" s="41">
        <v>1</v>
      </c>
      <c r="E81" s="39">
        <v>2</v>
      </c>
      <c r="F81" s="39">
        <v>3</v>
      </c>
      <c r="G81" s="39">
        <v>4</v>
      </c>
      <c r="H81" s="39">
        <v>5</v>
      </c>
      <c r="I81" s="39">
        <v>6</v>
      </c>
      <c r="J81" s="17" t="s">
        <v>5</v>
      </c>
      <c r="K81" s="39" t="s">
        <v>6</v>
      </c>
      <c r="L81" s="39" t="s">
        <v>7</v>
      </c>
      <c r="M81" s="42" t="s">
        <v>8</v>
      </c>
    </row>
    <row r="82" spans="2:13" ht="15.75">
      <c r="B82" s="19">
        <v>2002</v>
      </c>
      <c r="C82" s="20"/>
      <c r="D82" s="21">
        <v>5.3</v>
      </c>
      <c r="E82" s="22">
        <v>5</v>
      </c>
      <c r="F82" s="22">
        <v>4.6</v>
      </c>
      <c r="G82" s="22">
        <v>5.4</v>
      </c>
      <c r="H82" s="22">
        <v>5.1</v>
      </c>
      <c r="I82" s="22">
        <v>5.5</v>
      </c>
      <c r="J82" s="23">
        <f>SUM(D82:I82)-MAX(D82:I82)-MIN(D82:I82)</f>
        <v>20.799999999999997</v>
      </c>
      <c r="K82" s="13">
        <f>ROUND(J82/4,4)</f>
        <v>5.2</v>
      </c>
      <c r="L82" s="47">
        <f>F15</f>
        <v>1.6</v>
      </c>
      <c r="M82" s="24">
        <f>K82*L82</f>
        <v>8.32</v>
      </c>
    </row>
    <row r="83" spans="2:13" ht="15.75">
      <c r="B83" s="19" t="s">
        <v>57</v>
      </c>
      <c r="C83" s="20"/>
      <c r="D83" s="25">
        <v>5.5</v>
      </c>
      <c r="E83" s="25">
        <v>5.2</v>
      </c>
      <c r="F83" s="25">
        <v>5.3</v>
      </c>
      <c r="G83" s="22">
        <v>5.3</v>
      </c>
      <c r="H83" s="22">
        <v>5.5</v>
      </c>
      <c r="I83" s="22">
        <v>5.7</v>
      </c>
      <c r="J83" s="23">
        <f>SUM(D83:I83)-MAX(D83:I83)-MIN(D83:I83)</f>
        <v>21.6</v>
      </c>
      <c r="K83" s="13">
        <f>ROUND(J83/4,4)</f>
        <v>5.4</v>
      </c>
      <c r="L83" s="11">
        <f>F16</f>
        <v>2</v>
      </c>
      <c r="M83" s="24">
        <f>K83*L83</f>
        <v>10.8</v>
      </c>
    </row>
    <row r="84" spans="2:13" ht="15.75">
      <c r="B84" s="19"/>
      <c r="C84" s="20"/>
      <c r="D84" s="25">
        <v>3.8</v>
      </c>
      <c r="E84" s="26">
        <v>3.7</v>
      </c>
      <c r="F84" s="26">
        <v>3.3</v>
      </c>
      <c r="G84" s="22">
        <v>4</v>
      </c>
      <c r="H84" s="26">
        <v>4</v>
      </c>
      <c r="I84" s="26">
        <v>4</v>
      </c>
      <c r="J84" s="23">
        <f>SUM(D84:I84)-MAX(D84:I84)-MIN(D84:I84)</f>
        <v>15.5</v>
      </c>
      <c r="K84" s="13">
        <f>ROUND(J84/4,4)</f>
        <v>3.875</v>
      </c>
      <c r="L84" s="11">
        <f>F17</f>
        <v>1.9</v>
      </c>
      <c r="M84" s="24">
        <f>K84*L84</f>
        <v>7.3625</v>
      </c>
    </row>
    <row r="85" spans="2:13" ht="16.5" thickBot="1">
      <c r="B85" s="28"/>
      <c r="C85" s="29"/>
      <c r="D85" s="32">
        <v>4</v>
      </c>
      <c r="E85" s="32">
        <v>4</v>
      </c>
      <c r="F85" s="32">
        <v>4.6</v>
      </c>
      <c r="G85" s="22">
        <v>4</v>
      </c>
      <c r="H85" s="32">
        <v>4.5</v>
      </c>
      <c r="I85" s="32">
        <v>4</v>
      </c>
      <c r="J85" s="23">
        <f>SUM(D85:I85)-MAX(D85:I85)-MIN(D85:I85)</f>
        <v>16.5</v>
      </c>
      <c r="K85" s="13">
        <f>ROUND(J85/4,4)</f>
        <v>4.125</v>
      </c>
      <c r="L85" s="11">
        <f>F18</f>
        <v>1.6</v>
      </c>
      <c r="M85" s="24">
        <f>K85*L85</f>
        <v>6.6000000000000005</v>
      </c>
    </row>
    <row r="87" spans="10:13" ht="15.75">
      <c r="J87" s="39" t="s">
        <v>9</v>
      </c>
      <c r="K87" s="39"/>
      <c r="L87" s="11">
        <f>SUM(L82:L85)</f>
        <v>7.1</v>
      </c>
      <c r="M87" s="40">
        <f>SUM(M82:M85)</f>
        <v>33.0825</v>
      </c>
    </row>
    <row r="88" spans="10:13" ht="15.75">
      <c r="J88" s="39"/>
      <c r="K88" s="39"/>
      <c r="L88" s="39"/>
      <c r="M88" s="40">
        <f>M87/L87*10</f>
        <v>46.59507042253522</v>
      </c>
    </row>
    <row r="90" spans="1:5" ht="16.5" thickBot="1">
      <c r="A90" s="186">
        <v>8</v>
      </c>
      <c r="E90" s="12" t="s">
        <v>4</v>
      </c>
    </row>
    <row r="91" spans="2:13" ht="16.5" thickBot="1">
      <c r="B91" s="14" t="s">
        <v>67</v>
      </c>
      <c r="C91" s="15"/>
      <c r="D91" s="41">
        <v>1</v>
      </c>
      <c r="E91" s="39">
        <v>2</v>
      </c>
      <c r="F91" s="39">
        <v>3</v>
      </c>
      <c r="G91" s="39">
        <v>4</v>
      </c>
      <c r="H91" s="39">
        <v>5</v>
      </c>
      <c r="I91" s="39">
        <v>5</v>
      </c>
      <c r="J91" s="17" t="s">
        <v>5</v>
      </c>
      <c r="K91" s="39" t="s">
        <v>6</v>
      </c>
      <c r="L91" s="39" t="s">
        <v>7</v>
      </c>
      <c r="M91" s="42" t="s">
        <v>8</v>
      </c>
    </row>
    <row r="92" spans="2:13" ht="15.75">
      <c r="B92" s="19">
        <v>2006</v>
      </c>
      <c r="C92" s="20"/>
      <c r="D92" s="21">
        <v>4.2</v>
      </c>
      <c r="E92" s="22">
        <v>4.5</v>
      </c>
      <c r="F92" s="22">
        <v>4.4</v>
      </c>
      <c r="G92" s="22">
        <v>4.5</v>
      </c>
      <c r="H92" s="22">
        <v>4.8</v>
      </c>
      <c r="I92" s="22">
        <v>5</v>
      </c>
      <c r="J92" s="23">
        <f>SUM(D92:I92)-MAX(D92:I92)-MIN(D92:I92)</f>
        <v>18.200000000000003</v>
      </c>
      <c r="K92" s="13">
        <f>ROUND(J92/4,4)</f>
        <v>4.55</v>
      </c>
      <c r="L92" s="13">
        <f>F15</f>
        <v>1.6</v>
      </c>
      <c r="M92" s="24">
        <f>K92*L92</f>
        <v>7.28</v>
      </c>
    </row>
    <row r="93" spans="2:13" ht="15.75">
      <c r="B93" s="19" t="s">
        <v>68</v>
      </c>
      <c r="C93" s="20"/>
      <c r="D93" s="25">
        <v>5</v>
      </c>
      <c r="E93" s="25">
        <v>4.8</v>
      </c>
      <c r="F93" s="25">
        <v>4.7</v>
      </c>
      <c r="G93" s="22">
        <v>4.6</v>
      </c>
      <c r="H93" s="25">
        <v>4.8</v>
      </c>
      <c r="I93" s="25">
        <v>5.4</v>
      </c>
      <c r="J93" s="23">
        <f>SUM(D93:I93)-MAX(D93:I93)-MIN(D93:I93)</f>
        <v>19.300000000000004</v>
      </c>
      <c r="K93" s="13">
        <f>ROUND(J93/4,4)</f>
        <v>4.825</v>
      </c>
      <c r="L93" s="11">
        <f>F16</f>
        <v>2</v>
      </c>
      <c r="M93" s="24">
        <f>K93*L93</f>
        <v>9.65</v>
      </c>
    </row>
    <row r="94" spans="2:13" ht="15.75">
      <c r="B94" s="19"/>
      <c r="C94" s="20"/>
      <c r="D94" s="22">
        <v>2.2</v>
      </c>
      <c r="E94" s="25">
        <v>2.5</v>
      </c>
      <c r="F94" s="25">
        <v>2.5</v>
      </c>
      <c r="G94" s="25">
        <v>3</v>
      </c>
      <c r="H94" s="25">
        <v>2.5</v>
      </c>
      <c r="I94" s="25">
        <v>3.7</v>
      </c>
      <c r="J94" s="23">
        <f>SUM(D94:I94)-MAX(D94:I94)-MIN(D94:I94)</f>
        <v>10.5</v>
      </c>
      <c r="K94" s="13">
        <f>ROUND(J94/4,4)</f>
        <v>2.625</v>
      </c>
      <c r="L94" s="11">
        <f>F17</f>
        <v>1.9</v>
      </c>
      <c r="M94" s="24">
        <f>K94*L94</f>
        <v>4.9875</v>
      </c>
    </row>
    <row r="95" spans="2:13" ht="16.5" thickBot="1">
      <c r="B95" s="28"/>
      <c r="C95" s="29"/>
      <c r="D95" s="32">
        <v>4.6</v>
      </c>
      <c r="E95" s="32">
        <v>4</v>
      </c>
      <c r="F95" s="32">
        <v>4</v>
      </c>
      <c r="G95" s="25">
        <v>3.7</v>
      </c>
      <c r="H95" s="32">
        <v>3.5</v>
      </c>
      <c r="I95" s="32">
        <v>3.8</v>
      </c>
      <c r="J95" s="23">
        <f>SUM(D95:I95)-MAX(D95:I95)-MIN(D95:I95)</f>
        <v>15.5</v>
      </c>
      <c r="K95" s="13">
        <f>ROUND(J95/4,4)</f>
        <v>3.875</v>
      </c>
      <c r="L95" s="11">
        <f>F18</f>
        <v>1.6</v>
      </c>
      <c r="M95" s="24">
        <f>K95*L95</f>
        <v>6.2</v>
      </c>
    </row>
    <row r="97" spans="10:13" ht="15.75">
      <c r="J97" s="39" t="s">
        <v>9</v>
      </c>
      <c r="K97" s="39"/>
      <c r="L97" s="11">
        <f>SUM(L92:L95)</f>
        <v>7.1</v>
      </c>
      <c r="M97" s="40">
        <f>SUM(M92:M95)</f>
        <v>28.1175</v>
      </c>
    </row>
    <row r="98" spans="10:13" ht="15.75">
      <c r="J98" s="39"/>
      <c r="K98" s="39"/>
      <c r="L98" s="39"/>
      <c r="M98" s="40">
        <f>M97/L97*10</f>
        <v>39.602112676056336</v>
      </c>
    </row>
    <row r="99" spans="1:5" ht="16.5" thickBot="1">
      <c r="A99" s="186">
        <f>A90+1</f>
        <v>9</v>
      </c>
      <c r="E99" s="12" t="s">
        <v>4</v>
      </c>
    </row>
    <row r="100" spans="2:13" ht="16.5" thickBot="1">
      <c r="B100" s="14" t="s">
        <v>69</v>
      </c>
      <c r="C100" s="15"/>
      <c r="D100" s="41">
        <v>1</v>
      </c>
      <c r="E100" s="39">
        <v>2</v>
      </c>
      <c r="F100" s="39">
        <v>3</v>
      </c>
      <c r="G100" s="39">
        <v>4</v>
      </c>
      <c r="H100" s="39">
        <v>5</v>
      </c>
      <c r="I100" s="39">
        <v>5</v>
      </c>
      <c r="J100" s="17" t="s">
        <v>5</v>
      </c>
      <c r="K100" s="39" t="s">
        <v>6</v>
      </c>
      <c r="L100" s="39" t="s">
        <v>7</v>
      </c>
      <c r="M100" s="42" t="s">
        <v>8</v>
      </c>
    </row>
    <row r="101" spans="2:13" ht="15.75">
      <c r="B101" s="19">
        <v>2005</v>
      </c>
      <c r="C101" s="20"/>
      <c r="D101" s="21">
        <v>3.7</v>
      </c>
      <c r="E101" s="22">
        <v>4.2</v>
      </c>
      <c r="F101" s="22">
        <v>4.2</v>
      </c>
      <c r="G101" s="22">
        <v>4</v>
      </c>
      <c r="H101" s="22">
        <v>3.9</v>
      </c>
      <c r="I101" s="22">
        <v>4.1</v>
      </c>
      <c r="J101" s="23">
        <f>SUM(D101:I101)-MAX(D101:I101)-MIN(D101:I101)</f>
        <v>16.200000000000003</v>
      </c>
      <c r="K101" s="13">
        <f>ROUND(J101/4,4)</f>
        <v>4.05</v>
      </c>
      <c r="L101" s="13">
        <f>F15</f>
        <v>1.6</v>
      </c>
      <c r="M101" s="24">
        <f>K101*L101</f>
        <v>6.48</v>
      </c>
    </row>
    <row r="102" spans="2:13" ht="15.75">
      <c r="B102" s="19" t="s">
        <v>59</v>
      </c>
      <c r="C102" s="20"/>
      <c r="D102" s="25">
        <v>3.2</v>
      </c>
      <c r="E102" s="25">
        <v>3</v>
      </c>
      <c r="F102" s="25">
        <v>3.3</v>
      </c>
      <c r="G102" s="25">
        <v>3.3</v>
      </c>
      <c r="H102" s="25">
        <v>3.4</v>
      </c>
      <c r="I102" s="25">
        <v>3.5</v>
      </c>
      <c r="J102" s="23">
        <f>SUM(D102:I102)-MAX(D102:I102)-MIN(D102:I102)</f>
        <v>13.2</v>
      </c>
      <c r="K102" s="13">
        <f>ROUND(J102/4,4)</f>
        <v>3.3</v>
      </c>
      <c r="L102" s="11">
        <f>F16</f>
        <v>2</v>
      </c>
      <c r="M102" s="24">
        <f>K102*L102</f>
        <v>6.6</v>
      </c>
    </row>
    <row r="103" spans="2:13" ht="15.75">
      <c r="B103" s="19"/>
      <c r="C103" s="20"/>
      <c r="D103" s="25">
        <v>2.3</v>
      </c>
      <c r="E103" s="26">
        <v>2.2</v>
      </c>
      <c r="F103" s="26">
        <v>2.3</v>
      </c>
      <c r="G103" s="26">
        <v>2.5</v>
      </c>
      <c r="H103" s="26">
        <v>2.3</v>
      </c>
      <c r="I103" s="26">
        <v>2.6</v>
      </c>
      <c r="J103" s="23">
        <f>SUM(D103:I103)-MAX(D103:I103)-MIN(D103:I103)</f>
        <v>9.400000000000002</v>
      </c>
      <c r="K103" s="13">
        <f>ROUND(J103/4,4)</f>
        <v>2.35</v>
      </c>
      <c r="L103" s="11">
        <f>F17</f>
        <v>1.9</v>
      </c>
      <c r="M103" s="24">
        <f>K103*L103</f>
        <v>4.465</v>
      </c>
    </row>
    <row r="104" spans="2:13" ht="16.5" thickBot="1">
      <c r="B104" s="28"/>
      <c r="C104" s="29"/>
      <c r="D104" s="32">
        <v>1</v>
      </c>
      <c r="E104" s="32">
        <v>1.4</v>
      </c>
      <c r="F104" s="32">
        <v>1</v>
      </c>
      <c r="G104" s="32">
        <v>1</v>
      </c>
      <c r="H104" s="25">
        <v>2</v>
      </c>
      <c r="I104" s="25">
        <v>2</v>
      </c>
      <c r="J104" s="23">
        <f>SUM(D104:I104)-MAX(D104:I104)-MIN(D104:I104)</f>
        <v>5.4</v>
      </c>
      <c r="K104" s="13">
        <f>ROUND(J104/4,4)</f>
        <v>1.35</v>
      </c>
      <c r="L104" s="11">
        <f>F18</f>
        <v>1.6</v>
      </c>
      <c r="M104" s="24">
        <f>K104*L104</f>
        <v>2.16</v>
      </c>
    </row>
    <row r="106" spans="10:13" ht="15.75">
      <c r="J106" s="39" t="s">
        <v>9</v>
      </c>
      <c r="K106" s="39"/>
      <c r="L106" s="11">
        <f>SUM(L101:L104)</f>
        <v>7.1</v>
      </c>
      <c r="M106" s="40">
        <f>SUM(M101:M104)</f>
        <v>19.705000000000002</v>
      </c>
    </row>
    <row r="107" spans="10:13" ht="15.75">
      <c r="J107" s="39"/>
      <c r="K107" s="39"/>
      <c r="L107" s="39"/>
      <c r="M107" s="40">
        <f>M106/L106*10</f>
        <v>27.753521126760567</v>
      </c>
    </row>
    <row r="109" spans="1:5" ht="16.5" thickBot="1">
      <c r="A109" s="186">
        <f>A99+1</f>
        <v>10</v>
      </c>
      <c r="E109" s="12" t="s">
        <v>4</v>
      </c>
    </row>
    <row r="110" spans="2:13" ht="16.5" thickBot="1">
      <c r="B110" s="14" t="s">
        <v>70</v>
      </c>
      <c r="C110" s="15"/>
      <c r="D110" s="41">
        <v>1</v>
      </c>
      <c r="E110" s="39">
        <v>2</v>
      </c>
      <c r="F110" s="39">
        <v>3</v>
      </c>
      <c r="G110" s="39">
        <v>4</v>
      </c>
      <c r="H110" s="39">
        <v>5</v>
      </c>
      <c r="I110" s="39">
        <v>5</v>
      </c>
      <c r="J110" s="17" t="s">
        <v>5</v>
      </c>
      <c r="K110" s="39" t="s">
        <v>6</v>
      </c>
      <c r="L110" s="39" t="s">
        <v>7</v>
      </c>
      <c r="M110" s="42" t="s">
        <v>8</v>
      </c>
    </row>
    <row r="111" spans="2:13" ht="15.75">
      <c r="B111" s="19">
        <v>2002</v>
      </c>
      <c r="C111" s="20"/>
      <c r="D111" s="21">
        <v>5.6</v>
      </c>
      <c r="E111" s="22">
        <v>5.7</v>
      </c>
      <c r="F111" s="22">
        <v>4.8</v>
      </c>
      <c r="G111" s="22">
        <v>5.5</v>
      </c>
      <c r="H111" s="22">
        <v>5.3</v>
      </c>
      <c r="I111" s="22">
        <v>5.5</v>
      </c>
      <c r="J111" s="23">
        <f>SUM(D111:I111)-MAX(D111:I111)-MIN(D111:I111)</f>
        <v>21.900000000000006</v>
      </c>
      <c r="K111" s="13">
        <f>ROUND(J111/4,4)</f>
        <v>5.475</v>
      </c>
      <c r="L111" s="13">
        <f>F15</f>
        <v>1.6</v>
      </c>
      <c r="M111" s="24">
        <f>K111*L111</f>
        <v>8.76</v>
      </c>
    </row>
    <row r="112" spans="2:13" ht="15.75">
      <c r="B112" s="19" t="s">
        <v>71</v>
      </c>
      <c r="C112" s="20"/>
      <c r="D112" s="25">
        <v>5.8</v>
      </c>
      <c r="E112" s="25">
        <v>5.8</v>
      </c>
      <c r="F112" s="25">
        <v>5.5</v>
      </c>
      <c r="G112" s="22">
        <v>5.5</v>
      </c>
      <c r="H112" s="25">
        <v>5.8</v>
      </c>
      <c r="I112" s="25">
        <v>5.8</v>
      </c>
      <c r="J112" s="23">
        <f>SUM(D112:I112)-MAX(D112:I112)-MIN(D112:I112)</f>
        <v>22.900000000000002</v>
      </c>
      <c r="K112" s="13">
        <f>ROUND(J112/4,4)</f>
        <v>5.725</v>
      </c>
      <c r="L112" s="11">
        <f>F16</f>
        <v>2</v>
      </c>
      <c r="M112" s="24">
        <f>K112*L112</f>
        <v>11.45</v>
      </c>
    </row>
    <row r="113" spans="2:13" ht="15.75">
      <c r="B113" s="19"/>
      <c r="C113" s="20"/>
      <c r="D113" s="25">
        <v>5.3</v>
      </c>
      <c r="E113" s="26">
        <v>4.2</v>
      </c>
      <c r="F113" s="26">
        <v>4.4</v>
      </c>
      <c r="G113" s="26">
        <v>4.5</v>
      </c>
      <c r="H113" s="26">
        <v>5</v>
      </c>
      <c r="I113" s="26">
        <v>4.8</v>
      </c>
      <c r="J113" s="23">
        <f>SUM(D113:I113)-MAX(D113:I113)-MIN(D113:I113)</f>
        <v>18.7</v>
      </c>
      <c r="K113" s="13">
        <f>ROUND(J113/4,4)</f>
        <v>4.675</v>
      </c>
      <c r="L113" s="11">
        <f>F17</f>
        <v>1.9</v>
      </c>
      <c r="M113" s="24">
        <f>K113*L113</f>
        <v>8.882499999999999</v>
      </c>
    </row>
    <row r="114" spans="2:13" ht="16.5" thickBot="1">
      <c r="B114" s="28"/>
      <c r="C114" s="29"/>
      <c r="D114" s="32">
        <v>5.9</v>
      </c>
      <c r="E114" s="32">
        <v>5.8</v>
      </c>
      <c r="F114" s="32">
        <v>6.2</v>
      </c>
      <c r="G114" s="32">
        <v>6</v>
      </c>
      <c r="H114" s="32">
        <v>6.4</v>
      </c>
      <c r="I114" s="32">
        <v>5.6</v>
      </c>
      <c r="J114" s="23">
        <f>SUM(D114:I114)-MAX(D114:I114)-MIN(D114:I114)</f>
        <v>23.9</v>
      </c>
      <c r="K114" s="13">
        <f>ROUND(J114/4,4)</f>
        <v>5.975</v>
      </c>
      <c r="L114" s="11">
        <f>F18</f>
        <v>1.6</v>
      </c>
      <c r="M114" s="24">
        <f>K114*L114</f>
        <v>9.56</v>
      </c>
    </row>
    <row r="116" spans="10:13" ht="15.75">
      <c r="J116" s="39" t="s">
        <v>9</v>
      </c>
      <c r="K116" s="39"/>
      <c r="L116" s="11">
        <f>SUM(L111:L114)</f>
        <v>7.1</v>
      </c>
      <c r="M116" s="40">
        <f>SUM(M111:M114)</f>
        <v>38.6525</v>
      </c>
    </row>
    <row r="117" spans="10:13" ht="15.75">
      <c r="J117" s="39"/>
      <c r="K117" s="39"/>
      <c r="L117" s="39"/>
      <c r="M117" s="40">
        <f>M116/L116*10</f>
        <v>54.44014084507043</v>
      </c>
    </row>
    <row r="119" spans="1:5" ht="16.5" thickBot="1">
      <c r="A119" s="186">
        <f>A109+1</f>
        <v>11</v>
      </c>
      <c r="E119" s="12" t="s">
        <v>4</v>
      </c>
    </row>
    <row r="120" spans="2:13" ht="16.5" thickBot="1">
      <c r="B120" s="48" t="s">
        <v>72</v>
      </c>
      <c r="C120" s="15"/>
      <c r="D120" s="41">
        <v>1</v>
      </c>
      <c r="E120" s="39">
        <v>2</v>
      </c>
      <c r="F120" s="39">
        <v>3</v>
      </c>
      <c r="G120" s="39">
        <v>4</v>
      </c>
      <c r="H120" s="39">
        <v>5</v>
      </c>
      <c r="I120" s="39">
        <v>5</v>
      </c>
      <c r="J120" s="17" t="s">
        <v>5</v>
      </c>
      <c r="K120" s="39" t="s">
        <v>6</v>
      </c>
      <c r="L120" s="39" t="s">
        <v>7</v>
      </c>
      <c r="M120" s="42" t="s">
        <v>8</v>
      </c>
    </row>
    <row r="121" spans="2:13" ht="15.75">
      <c r="B121" s="19">
        <v>2007</v>
      </c>
      <c r="C121" s="20"/>
      <c r="D121" s="21">
        <v>2.7</v>
      </c>
      <c r="E121" s="22">
        <v>3.9</v>
      </c>
      <c r="F121" s="22">
        <v>3.9</v>
      </c>
      <c r="G121" s="22">
        <v>3.7</v>
      </c>
      <c r="H121" s="22">
        <v>3.6</v>
      </c>
      <c r="I121" s="22">
        <v>3.7</v>
      </c>
      <c r="J121" s="23">
        <f>SUM(D121:I121)-MAX(D121:I121)-MIN(D121:I121)</f>
        <v>14.900000000000002</v>
      </c>
      <c r="K121" s="13">
        <f>ROUND(J121/4,4)</f>
        <v>3.725</v>
      </c>
      <c r="L121" s="13">
        <f>F15</f>
        <v>1.6</v>
      </c>
      <c r="M121" s="24">
        <f>K121*L121</f>
        <v>5.960000000000001</v>
      </c>
    </row>
    <row r="122" spans="2:13" ht="15.75">
      <c r="B122" s="19" t="s">
        <v>51</v>
      </c>
      <c r="C122" s="20"/>
      <c r="D122" s="25">
        <v>2.5</v>
      </c>
      <c r="E122" s="25">
        <v>2.7</v>
      </c>
      <c r="F122" s="25">
        <v>2.8</v>
      </c>
      <c r="G122" s="22">
        <v>3</v>
      </c>
      <c r="H122" s="25">
        <v>3.7</v>
      </c>
      <c r="I122" s="25">
        <v>3</v>
      </c>
      <c r="J122" s="23">
        <f>SUM(D122:I122)-MAX(D122:I122)-MIN(D122:I122)</f>
        <v>11.5</v>
      </c>
      <c r="K122" s="13">
        <f>ROUND(J122/4,4)</f>
        <v>2.875</v>
      </c>
      <c r="L122" s="11">
        <f>F16</f>
        <v>2</v>
      </c>
      <c r="M122" s="24">
        <f>K122*L122</f>
        <v>5.75</v>
      </c>
    </row>
    <row r="123" spans="2:13" ht="15.75">
      <c r="B123" s="19"/>
      <c r="C123" s="20"/>
      <c r="D123" s="25">
        <v>2</v>
      </c>
      <c r="E123" s="26">
        <v>2.3</v>
      </c>
      <c r="F123" s="26">
        <v>2.3</v>
      </c>
      <c r="G123" s="26">
        <v>2</v>
      </c>
      <c r="H123" s="26">
        <v>2</v>
      </c>
      <c r="I123" s="26">
        <v>2</v>
      </c>
      <c r="J123" s="23">
        <f>SUM(D123:I123)-MAX(D123:I123)-MIN(D123:I123)</f>
        <v>8.3</v>
      </c>
      <c r="K123" s="13">
        <f>ROUND(J123/4,4)</f>
        <v>2.075</v>
      </c>
      <c r="L123" s="11">
        <f>F17</f>
        <v>1.9</v>
      </c>
      <c r="M123" s="24">
        <f>K123*L123</f>
        <v>3.9425000000000003</v>
      </c>
    </row>
    <row r="124" spans="2:13" ht="16.5" thickBot="1">
      <c r="B124" s="28"/>
      <c r="C124" s="29"/>
      <c r="D124" s="32">
        <v>2.5</v>
      </c>
      <c r="E124" s="32">
        <v>2.6</v>
      </c>
      <c r="F124" s="32">
        <v>3.5</v>
      </c>
      <c r="G124" s="32">
        <v>3</v>
      </c>
      <c r="H124" s="32">
        <v>3.6</v>
      </c>
      <c r="I124" s="32">
        <v>3.6</v>
      </c>
      <c r="J124" s="23">
        <f>SUM(D124:I124)-MAX(D124:I124)-MIN(D124:I124)</f>
        <v>12.700000000000001</v>
      </c>
      <c r="K124" s="13">
        <f>ROUND(J124/4,4)</f>
        <v>3.175</v>
      </c>
      <c r="L124" s="11">
        <f>F18</f>
        <v>1.6</v>
      </c>
      <c r="M124" s="24">
        <f>K124*L124</f>
        <v>5.08</v>
      </c>
    </row>
    <row r="126" spans="10:13" ht="15.75">
      <c r="J126" s="39" t="s">
        <v>9</v>
      </c>
      <c r="K126" s="39"/>
      <c r="L126" s="11">
        <f>SUM(L121:L124)</f>
        <v>7.1</v>
      </c>
      <c r="M126" s="40">
        <f>SUM(M121:M124)</f>
        <v>20.7325</v>
      </c>
    </row>
    <row r="127" spans="10:13" ht="15.75">
      <c r="J127" s="39"/>
      <c r="K127" s="39"/>
      <c r="L127" s="39"/>
      <c r="M127" s="40">
        <f>M126/L126*10</f>
        <v>29.200704225352116</v>
      </c>
    </row>
    <row r="129" spans="1:5" ht="16.5" thickBot="1">
      <c r="A129" s="186">
        <f>A119+1</f>
        <v>12</v>
      </c>
      <c r="E129" s="12" t="s">
        <v>4</v>
      </c>
    </row>
    <row r="130" spans="2:13" ht="16.5" thickBot="1">
      <c r="B130" s="48" t="s">
        <v>73</v>
      </c>
      <c r="C130" s="15"/>
      <c r="D130" s="41">
        <v>1</v>
      </c>
      <c r="E130" s="39">
        <v>2</v>
      </c>
      <c r="F130" s="39">
        <v>3</v>
      </c>
      <c r="G130" s="39">
        <v>4</v>
      </c>
      <c r="H130" s="39">
        <v>5</v>
      </c>
      <c r="I130" s="39">
        <v>5</v>
      </c>
      <c r="J130" s="17" t="s">
        <v>5</v>
      </c>
      <c r="K130" s="39" t="s">
        <v>6</v>
      </c>
      <c r="L130" s="39" t="s">
        <v>7</v>
      </c>
      <c r="M130" s="42" t="s">
        <v>8</v>
      </c>
    </row>
    <row r="131" spans="2:13" ht="15.75">
      <c r="B131" s="19">
        <v>2003</v>
      </c>
      <c r="C131" s="20"/>
      <c r="D131" s="21">
        <v>5.4</v>
      </c>
      <c r="E131" s="22">
        <v>5.5</v>
      </c>
      <c r="F131" s="22">
        <v>4.9</v>
      </c>
      <c r="G131" s="22">
        <v>5.8</v>
      </c>
      <c r="H131" s="22">
        <v>5.2</v>
      </c>
      <c r="I131" s="22">
        <v>5.8</v>
      </c>
      <c r="J131" s="23">
        <f>SUM(D131:I131)-MAX(D131:I131)-MIN(D131:I131)</f>
        <v>21.9</v>
      </c>
      <c r="K131" s="13">
        <f>ROUND(J131/4,4)</f>
        <v>5.475</v>
      </c>
      <c r="L131" s="13">
        <f>F15</f>
        <v>1.6</v>
      </c>
      <c r="M131" s="24">
        <f>K131*L131</f>
        <v>8.76</v>
      </c>
    </row>
    <row r="132" spans="2:13" ht="15.75">
      <c r="B132" s="19" t="s">
        <v>74</v>
      </c>
      <c r="C132" s="20"/>
      <c r="D132" s="25">
        <v>6</v>
      </c>
      <c r="E132" s="25">
        <v>5.9</v>
      </c>
      <c r="F132" s="25">
        <v>5.9</v>
      </c>
      <c r="G132" s="25">
        <v>5.8</v>
      </c>
      <c r="H132" s="25">
        <v>5.9</v>
      </c>
      <c r="I132" s="25">
        <v>5.9</v>
      </c>
      <c r="J132" s="23">
        <v>21.7</v>
      </c>
      <c r="K132" s="13">
        <f>ROUND(J132/4,4)</f>
        <v>5.425</v>
      </c>
      <c r="L132" s="11">
        <f>F16</f>
        <v>2</v>
      </c>
      <c r="M132" s="24">
        <f>K132*L132</f>
        <v>10.85</v>
      </c>
    </row>
    <row r="133" spans="2:13" ht="15.75">
      <c r="B133" s="19"/>
      <c r="C133" s="20"/>
      <c r="D133" s="25">
        <v>5</v>
      </c>
      <c r="E133" s="25">
        <v>4.7</v>
      </c>
      <c r="F133" s="25">
        <v>4.4</v>
      </c>
      <c r="G133" s="26">
        <v>5.2</v>
      </c>
      <c r="H133" s="26">
        <v>4.7</v>
      </c>
      <c r="I133" s="26">
        <v>5</v>
      </c>
      <c r="J133" s="23">
        <f>SUM(D133:I133)-MAX(D133:I133)-MIN(D133:I133)</f>
        <v>19.4</v>
      </c>
      <c r="K133" s="13">
        <f>ROUND(J133/4,4)</f>
        <v>4.85</v>
      </c>
      <c r="L133" s="11">
        <f>F17</f>
        <v>1.9</v>
      </c>
      <c r="M133" s="24">
        <f>K133*L133</f>
        <v>9.214999999999998</v>
      </c>
    </row>
    <row r="134" spans="2:13" ht="16.5" thickBot="1">
      <c r="B134" s="28"/>
      <c r="C134" s="29"/>
      <c r="D134" s="32">
        <v>5.6</v>
      </c>
      <c r="E134" s="32">
        <v>5.3</v>
      </c>
      <c r="F134" s="32">
        <v>5.5</v>
      </c>
      <c r="G134" s="32">
        <v>5.5</v>
      </c>
      <c r="H134" s="32">
        <v>5.7</v>
      </c>
      <c r="I134" s="32">
        <v>5.4</v>
      </c>
      <c r="J134" s="23">
        <f>SUM(D134:I134)-MAX(D134:I134)-MIN(D134:I134)</f>
        <v>22</v>
      </c>
      <c r="K134" s="13">
        <f>ROUND(J134/4,4)</f>
        <v>5.5</v>
      </c>
      <c r="L134" s="11">
        <f>F18</f>
        <v>1.6</v>
      </c>
      <c r="M134" s="24">
        <f>K134*L134</f>
        <v>8.8</v>
      </c>
    </row>
    <row r="136" spans="10:13" ht="15.75">
      <c r="J136" s="39" t="s">
        <v>9</v>
      </c>
      <c r="K136" s="39"/>
      <c r="L136" s="11">
        <f>SUM(L131:L134)</f>
        <v>7.1</v>
      </c>
      <c r="M136" s="40">
        <f>SUM(M131:M134)</f>
        <v>37.625</v>
      </c>
    </row>
    <row r="137" spans="10:13" ht="15.75">
      <c r="J137" s="39"/>
      <c r="K137" s="39"/>
      <c r="L137" s="39"/>
      <c r="M137" s="40">
        <f>M136/L136*10</f>
        <v>52.99295774647888</v>
      </c>
    </row>
    <row r="139" spans="1:5" ht="16.5" thickBot="1">
      <c r="A139" s="186">
        <f>A129+1</f>
        <v>13</v>
      </c>
      <c r="E139" s="12" t="s">
        <v>4</v>
      </c>
    </row>
    <row r="140" spans="2:13" ht="16.5" thickBot="1">
      <c r="B140" s="48" t="s">
        <v>75</v>
      </c>
      <c r="C140" s="15"/>
      <c r="D140" s="41">
        <v>1</v>
      </c>
      <c r="E140" s="39">
        <v>2</v>
      </c>
      <c r="F140" s="39">
        <v>3</v>
      </c>
      <c r="G140" s="39">
        <v>4</v>
      </c>
      <c r="H140" s="39">
        <v>5</v>
      </c>
      <c r="I140" s="39">
        <v>6</v>
      </c>
      <c r="J140" s="17" t="s">
        <v>5</v>
      </c>
      <c r="K140" s="39" t="s">
        <v>6</v>
      </c>
      <c r="L140" s="39" t="s">
        <v>7</v>
      </c>
      <c r="M140" s="42" t="s">
        <v>8</v>
      </c>
    </row>
    <row r="141" spans="2:13" ht="15.75">
      <c r="B141" s="19">
        <v>2003</v>
      </c>
      <c r="C141" s="2"/>
      <c r="D141" s="26">
        <v>4.6</v>
      </c>
      <c r="E141" s="26">
        <v>4.4</v>
      </c>
      <c r="F141" s="26">
        <v>5</v>
      </c>
      <c r="G141" s="26">
        <v>5.3</v>
      </c>
      <c r="H141" s="26">
        <v>4.5</v>
      </c>
      <c r="I141" s="26">
        <v>5</v>
      </c>
      <c r="J141" s="23">
        <f>SUM(D141:I141)-MAX(D141:I141)-MIN(D141:I141)</f>
        <v>19.1</v>
      </c>
      <c r="K141" s="13">
        <f>ROUND(J141/4,4)</f>
        <v>4.775</v>
      </c>
      <c r="L141" s="13">
        <f>F15</f>
        <v>1.6</v>
      </c>
      <c r="M141" s="24">
        <f>K141*L141</f>
        <v>7.640000000000001</v>
      </c>
    </row>
    <row r="142" spans="2:13" ht="15.75">
      <c r="B142" s="19" t="s">
        <v>74</v>
      </c>
      <c r="D142" s="26">
        <v>5.4</v>
      </c>
      <c r="E142" s="26">
        <v>5.2</v>
      </c>
      <c r="F142" s="26">
        <v>5.3</v>
      </c>
      <c r="G142" s="26">
        <v>5.4</v>
      </c>
      <c r="H142" s="26">
        <v>5.3</v>
      </c>
      <c r="I142" s="26">
        <v>5.6</v>
      </c>
      <c r="J142" s="23">
        <f>SUM(D142:I142)-MAX(D142:I142)-MIN(D142:I142)</f>
        <v>21.400000000000002</v>
      </c>
      <c r="K142" s="13">
        <f>ROUND(J142/4,4)</f>
        <v>5.35</v>
      </c>
      <c r="L142" s="11">
        <f>F16</f>
        <v>2</v>
      </c>
      <c r="M142" s="24">
        <f>K142*L142</f>
        <v>10.7</v>
      </c>
    </row>
    <row r="143" spans="2:13" ht="15.75">
      <c r="B143" s="19"/>
      <c r="C143" s="2"/>
      <c r="D143" s="26">
        <v>4.5</v>
      </c>
      <c r="E143" s="26">
        <v>3.8</v>
      </c>
      <c r="F143" s="26">
        <v>4.3</v>
      </c>
      <c r="G143" s="26">
        <v>4.5</v>
      </c>
      <c r="H143" s="26">
        <v>4.3</v>
      </c>
      <c r="I143" s="26">
        <v>4.6</v>
      </c>
      <c r="J143" s="23">
        <f>SUM(D143:I143)-MAX(D143:I143)-MIN(D143:I143)</f>
        <v>17.599999999999998</v>
      </c>
      <c r="K143" s="13">
        <f>ROUND(J143/4,4)</f>
        <v>4.4</v>
      </c>
      <c r="L143" s="11">
        <f>F17</f>
        <v>1.9</v>
      </c>
      <c r="M143" s="24">
        <f>K143*L143</f>
        <v>8.36</v>
      </c>
    </row>
    <row r="144" spans="2:13" ht="16.5" thickBot="1">
      <c r="B144" s="28"/>
      <c r="C144" s="49"/>
      <c r="D144" s="26">
        <v>4.4</v>
      </c>
      <c r="E144" s="26">
        <v>4.3</v>
      </c>
      <c r="F144" s="26">
        <v>5</v>
      </c>
      <c r="G144" s="26">
        <v>4.7</v>
      </c>
      <c r="H144" s="26">
        <v>4.8</v>
      </c>
      <c r="I144" s="26">
        <v>4.8</v>
      </c>
      <c r="J144" s="23">
        <f>SUM(D144:I144)-MAX(D144:I144)-MIN(D144:I144)</f>
        <v>18.7</v>
      </c>
      <c r="K144" s="13">
        <f>ROUND(J144/4,4)</f>
        <v>4.675</v>
      </c>
      <c r="L144" s="11">
        <f>F18</f>
        <v>1.6</v>
      </c>
      <c r="M144" s="24">
        <f>K144*L144</f>
        <v>7.48</v>
      </c>
    </row>
    <row r="146" spans="10:13" ht="15.75">
      <c r="J146" s="39" t="s">
        <v>9</v>
      </c>
      <c r="K146" s="39"/>
      <c r="L146" s="11">
        <f>SUM(L141:L144)</f>
        <v>7.1</v>
      </c>
      <c r="M146" s="40">
        <f>SUM(M141:M144)</f>
        <v>34.18</v>
      </c>
    </row>
    <row r="147" spans="10:13" ht="15.75">
      <c r="J147" s="39"/>
      <c r="K147" s="39"/>
      <c r="L147" s="39"/>
      <c r="M147" s="40">
        <f>M146/L146*10</f>
        <v>48.140845070422536</v>
      </c>
    </row>
    <row r="148" spans="1:5" ht="16.5" thickBot="1">
      <c r="A148" s="186">
        <f>A139+1</f>
        <v>14</v>
      </c>
      <c r="E148" s="12" t="s">
        <v>4</v>
      </c>
    </row>
    <row r="149" spans="2:13" ht="16.5" thickBot="1">
      <c r="B149" s="48" t="s">
        <v>76</v>
      </c>
      <c r="C149" s="15"/>
      <c r="D149" s="41">
        <v>1</v>
      </c>
      <c r="E149" s="39">
        <v>2</v>
      </c>
      <c r="F149" s="39">
        <v>3</v>
      </c>
      <c r="G149" s="39">
        <v>4</v>
      </c>
      <c r="H149" s="39">
        <v>5</v>
      </c>
      <c r="I149" s="39">
        <v>5</v>
      </c>
      <c r="J149" s="17" t="s">
        <v>5</v>
      </c>
      <c r="K149" s="39" t="s">
        <v>6</v>
      </c>
      <c r="L149" s="39" t="s">
        <v>7</v>
      </c>
      <c r="M149" s="42" t="s">
        <v>8</v>
      </c>
    </row>
    <row r="150" spans="2:13" ht="15.75">
      <c r="B150" s="19">
        <v>2001</v>
      </c>
      <c r="C150" s="20"/>
      <c r="D150" s="21">
        <v>6.3</v>
      </c>
      <c r="E150" s="22">
        <v>6.4</v>
      </c>
      <c r="F150" s="22">
        <v>6.4</v>
      </c>
      <c r="G150" s="22">
        <v>6.7</v>
      </c>
      <c r="H150" s="22">
        <v>6.5</v>
      </c>
      <c r="I150" s="22">
        <v>6.2</v>
      </c>
      <c r="J150" s="23">
        <f>SUM(D150:I150)-MAX(D150:I150)-MIN(D150:I150)</f>
        <v>25.6</v>
      </c>
      <c r="K150" s="13">
        <f>ROUND(J150/4,4)</f>
        <v>6.4</v>
      </c>
      <c r="L150" s="13">
        <f>F15</f>
        <v>1.6</v>
      </c>
      <c r="M150" s="24">
        <f>K150*L150</f>
        <v>10.240000000000002</v>
      </c>
    </row>
    <row r="151" spans="2:13" ht="15.75">
      <c r="B151" s="19" t="s">
        <v>71</v>
      </c>
      <c r="C151" s="20"/>
      <c r="D151" s="25">
        <v>5.8</v>
      </c>
      <c r="E151" s="25">
        <v>5.8</v>
      </c>
      <c r="F151" s="25">
        <v>5.9</v>
      </c>
      <c r="G151" s="25">
        <v>5.7</v>
      </c>
      <c r="H151" s="25">
        <v>6</v>
      </c>
      <c r="I151" s="25">
        <v>6</v>
      </c>
      <c r="J151" s="23">
        <f>SUM(D151:I151)-MAX(D151:I151)-MIN(D151:I151)</f>
        <v>23.500000000000004</v>
      </c>
      <c r="K151" s="13">
        <f>ROUND(J151/4,4)</f>
        <v>5.875</v>
      </c>
      <c r="L151" s="11">
        <f>F16</f>
        <v>2</v>
      </c>
      <c r="M151" s="24">
        <f>K151*L151</f>
        <v>11.75</v>
      </c>
    </row>
    <row r="152" spans="2:13" ht="15.75">
      <c r="B152" s="19"/>
      <c r="C152" s="20"/>
      <c r="D152" s="25">
        <v>6</v>
      </c>
      <c r="E152" s="26">
        <v>6</v>
      </c>
      <c r="F152" s="26">
        <v>6.4</v>
      </c>
      <c r="G152" s="26">
        <v>6.1</v>
      </c>
      <c r="H152" s="26">
        <v>6.4</v>
      </c>
      <c r="I152" s="26">
        <v>6.2</v>
      </c>
      <c r="J152" s="23">
        <f>SUM(D152:I152)-MAX(D152:I152)-MIN(D152:I152)</f>
        <v>24.700000000000003</v>
      </c>
      <c r="K152" s="13">
        <f>ROUND(J152/4,4)</f>
        <v>6.175</v>
      </c>
      <c r="L152" s="11">
        <f>F17</f>
        <v>1.9</v>
      </c>
      <c r="M152" s="24">
        <f>K152*L152</f>
        <v>11.7325</v>
      </c>
    </row>
    <row r="153" spans="2:13" ht="16.5" thickBot="1">
      <c r="B153" s="28"/>
      <c r="C153" s="29"/>
      <c r="D153" s="32">
        <v>6</v>
      </c>
      <c r="E153" s="32">
        <v>6.3</v>
      </c>
      <c r="F153" s="32">
        <v>6.3</v>
      </c>
      <c r="G153" s="32">
        <v>6.4</v>
      </c>
      <c r="H153" s="32">
        <v>6.6</v>
      </c>
      <c r="I153" s="32">
        <v>6.3</v>
      </c>
      <c r="J153" s="23">
        <f>SUM(D153:I153)-MAX(D153:I153)-MIN(D153:I153)</f>
        <v>25.299999999999997</v>
      </c>
      <c r="K153" s="13">
        <f>ROUND(J153/4,4)</f>
        <v>6.325</v>
      </c>
      <c r="L153" s="11">
        <f>F18</f>
        <v>1.6</v>
      </c>
      <c r="M153" s="24">
        <f>K153*L153</f>
        <v>10.120000000000001</v>
      </c>
    </row>
    <row r="155" spans="10:13" ht="15.75">
      <c r="J155" s="39" t="s">
        <v>9</v>
      </c>
      <c r="K155" s="39"/>
      <c r="L155" s="11">
        <f>SUM(L150:L153)</f>
        <v>7.1</v>
      </c>
      <c r="M155" s="40">
        <f>SUM(M150:M153)</f>
        <v>43.8425</v>
      </c>
    </row>
    <row r="156" spans="10:13" ht="15.75">
      <c r="J156" s="39"/>
      <c r="K156" s="39"/>
      <c r="L156" s="39"/>
      <c r="M156" s="40">
        <f>M155/L155*10</f>
        <v>61.75000000000001</v>
      </c>
    </row>
    <row r="157" spans="10:13" ht="15.75">
      <c r="J157" s="5"/>
      <c r="K157" s="5"/>
      <c r="L157" s="5"/>
      <c r="M157" s="43"/>
    </row>
    <row r="158" spans="1:5" ht="16.5" thickBot="1">
      <c r="A158" s="186">
        <f>A148+1</f>
        <v>15</v>
      </c>
      <c r="E158" s="12" t="s">
        <v>4</v>
      </c>
    </row>
    <row r="159" spans="2:13" ht="16.5" thickBot="1">
      <c r="B159" s="48" t="s">
        <v>77</v>
      </c>
      <c r="C159" s="15"/>
      <c r="D159" s="41">
        <v>1</v>
      </c>
      <c r="E159" s="39">
        <v>2</v>
      </c>
      <c r="F159" s="39">
        <v>3</v>
      </c>
      <c r="G159" s="39">
        <v>4</v>
      </c>
      <c r="H159" s="39">
        <v>5</v>
      </c>
      <c r="I159" s="39">
        <v>5</v>
      </c>
      <c r="J159" s="17" t="s">
        <v>5</v>
      </c>
      <c r="K159" s="39" t="s">
        <v>6</v>
      </c>
      <c r="L159" s="39" t="s">
        <v>7</v>
      </c>
      <c r="M159" s="42" t="s">
        <v>8</v>
      </c>
    </row>
    <row r="160" spans="2:13" ht="15.75">
      <c r="B160" s="19">
        <v>2002</v>
      </c>
      <c r="C160" s="20"/>
      <c r="D160" s="21">
        <v>4.3</v>
      </c>
      <c r="E160" s="22">
        <v>4.5</v>
      </c>
      <c r="F160" s="22">
        <v>5.2</v>
      </c>
      <c r="G160" s="22">
        <v>4.3</v>
      </c>
      <c r="H160" s="22">
        <v>4.5</v>
      </c>
      <c r="I160" s="22">
        <v>5.4</v>
      </c>
      <c r="J160" s="23">
        <f>SUM(D160:I160)-MAX(D160:I160)-MIN(D160:I160)</f>
        <v>18.500000000000004</v>
      </c>
      <c r="K160" s="13">
        <f>ROUND(J160/4,4)</f>
        <v>4.625</v>
      </c>
      <c r="L160" s="13">
        <f>F15</f>
        <v>1.6</v>
      </c>
      <c r="M160" s="24">
        <f>K160*L160</f>
        <v>7.4</v>
      </c>
    </row>
    <row r="161" spans="2:13" ht="15.75">
      <c r="B161" s="19" t="s">
        <v>78</v>
      </c>
      <c r="C161" s="20"/>
      <c r="D161" s="25">
        <v>5.6</v>
      </c>
      <c r="E161" s="25">
        <v>5.2</v>
      </c>
      <c r="F161" s="25">
        <v>5.2</v>
      </c>
      <c r="G161" s="22">
        <v>5.2</v>
      </c>
      <c r="H161" s="25">
        <v>5.2</v>
      </c>
      <c r="I161" s="25">
        <v>5.5</v>
      </c>
      <c r="J161" s="23">
        <f>SUM(D161:I161)-MAX(D161:I161)-MIN(D161:I161)</f>
        <v>21.099999999999998</v>
      </c>
      <c r="K161" s="13">
        <f>ROUND(J161/4,4)</f>
        <v>5.275</v>
      </c>
      <c r="L161" s="11">
        <f>F16</f>
        <v>2</v>
      </c>
      <c r="M161" s="24">
        <f>K161*L161</f>
        <v>10.55</v>
      </c>
    </row>
    <row r="162" spans="2:13" ht="15.75">
      <c r="B162" s="19"/>
      <c r="C162" s="20"/>
      <c r="D162" s="25">
        <v>3.2</v>
      </c>
      <c r="E162" s="26">
        <v>3.4</v>
      </c>
      <c r="F162" s="26">
        <v>3.3</v>
      </c>
      <c r="G162" s="26">
        <v>3.6</v>
      </c>
      <c r="H162" s="26">
        <v>4</v>
      </c>
      <c r="I162" s="26">
        <v>4</v>
      </c>
      <c r="J162" s="23">
        <f>SUM(D162:I162)-MAX(D162:I162)-MIN(D162:I162)</f>
        <v>14.3</v>
      </c>
      <c r="K162" s="13">
        <f>ROUND(J162/4,4)</f>
        <v>3.575</v>
      </c>
      <c r="L162" s="11">
        <f>F17</f>
        <v>1.9</v>
      </c>
      <c r="M162" s="24">
        <f>K162*L162</f>
        <v>6.7925</v>
      </c>
    </row>
    <row r="163" spans="2:13" ht="16.5" thickBot="1">
      <c r="B163" s="28"/>
      <c r="C163" s="29"/>
      <c r="D163" s="32">
        <v>4.3</v>
      </c>
      <c r="E163" s="32">
        <v>4.5</v>
      </c>
      <c r="F163" s="32">
        <v>4.5</v>
      </c>
      <c r="G163" s="26">
        <v>4.4</v>
      </c>
      <c r="H163" s="32">
        <v>4.5</v>
      </c>
      <c r="I163" s="32">
        <v>4.9</v>
      </c>
      <c r="J163" s="23">
        <f>SUM(D163:I163)-MAX(D163:I163)-MIN(D163:I163)</f>
        <v>17.900000000000002</v>
      </c>
      <c r="K163" s="13">
        <f>ROUND(J163/4,4)</f>
        <v>4.475</v>
      </c>
      <c r="L163" s="11">
        <f>F18</f>
        <v>1.6</v>
      </c>
      <c r="M163" s="24">
        <f>K163*L163</f>
        <v>7.16</v>
      </c>
    </row>
    <row r="165" spans="10:13" ht="15.75">
      <c r="J165" s="39" t="s">
        <v>9</v>
      </c>
      <c r="K165" s="39"/>
      <c r="L165" s="11">
        <f>SUM(L160:L163)</f>
        <v>7.1</v>
      </c>
      <c r="M165" s="40">
        <f>SUM(M160:M163)</f>
        <v>31.902500000000003</v>
      </c>
    </row>
    <row r="166" spans="10:13" ht="15.75">
      <c r="J166" s="39"/>
      <c r="K166" s="39"/>
      <c r="L166" s="39"/>
      <c r="M166" s="40">
        <f>M165/L165*10</f>
        <v>44.9330985915493</v>
      </c>
    </row>
    <row r="168" spans="1:5" ht="16.5" thickBot="1">
      <c r="A168" s="186">
        <f>A158+1</f>
        <v>16</v>
      </c>
      <c r="E168" s="12" t="s">
        <v>4</v>
      </c>
    </row>
    <row r="169" spans="2:13" ht="16.5" thickBot="1">
      <c r="B169" s="48" t="s">
        <v>79</v>
      </c>
      <c r="C169" s="15"/>
      <c r="D169" s="41">
        <v>1</v>
      </c>
      <c r="E169" s="39">
        <v>2</v>
      </c>
      <c r="F169" s="39">
        <v>3</v>
      </c>
      <c r="G169" s="39">
        <v>4</v>
      </c>
      <c r="H169" s="39">
        <v>5</v>
      </c>
      <c r="I169" s="39">
        <v>5</v>
      </c>
      <c r="J169" s="17" t="s">
        <v>5</v>
      </c>
      <c r="K169" s="39" t="s">
        <v>6</v>
      </c>
      <c r="L169" s="39" t="s">
        <v>7</v>
      </c>
      <c r="M169" s="42" t="s">
        <v>8</v>
      </c>
    </row>
    <row r="170" spans="2:13" ht="15.75">
      <c r="B170" s="19">
        <v>2002</v>
      </c>
      <c r="C170" s="20"/>
      <c r="D170" s="21">
        <v>4.9</v>
      </c>
      <c r="E170" s="22">
        <v>4.9</v>
      </c>
      <c r="F170" s="22">
        <v>5</v>
      </c>
      <c r="G170" s="22">
        <v>5</v>
      </c>
      <c r="H170" s="22">
        <v>4.7</v>
      </c>
      <c r="I170" s="22">
        <v>5.3</v>
      </c>
      <c r="J170" s="23">
        <f>SUM(D170:I170)-MAX(D170:I170)-MIN(D170:I170)</f>
        <v>19.8</v>
      </c>
      <c r="K170" s="13">
        <f>ROUND(J170/4,4)</f>
        <v>4.95</v>
      </c>
      <c r="L170" s="13">
        <f>F15</f>
        <v>1.6</v>
      </c>
      <c r="M170" s="24">
        <f>K170*L170</f>
        <v>7.920000000000001</v>
      </c>
    </row>
    <row r="171" spans="2:13" ht="15.75">
      <c r="B171" s="19" t="s">
        <v>80</v>
      </c>
      <c r="C171" s="20"/>
      <c r="D171" s="25">
        <v>5.8</v>
      </c>
      <c r="E171" s="22">
        <v>5.3</v>
      </c>
      <c r="F171" s="22">
        <v>5.5</v>
      </c>
      <c r="G171" s="22">
        <v>5.3</v>
      </c>
      <c r="H171" s="22">
        <v>5.5</v>
      </c>
      <c r="I171" s="22">
        <v>5.5</v>
      </c>
      <c r="J171" s="23">
        <f>SUM(D171:I171)-MAX(D171:I171)-MIN(D171:I171)</f>
        <v>21.800000000000004</v>
      </c>
      <c r="K171" s="13">
        <f>ROUND(J171/4,4)</f>
        <v>5.45</v>
      </c>
      <c r="L171" s="11">
        <f>F16</f>
        <v>2</v>
      </c>
      <c r="M171" s="24">
        <f>K171*L171</f>
        <v>10.9</v>
      </c>
    </row>
    <row r="172" spans="2:13" ht="15.75">
      <c r="B172" s="19"/>
      <c r="C172" s="20"/>
      <c r="D172" s="25">
        <v>4.9</v>
      </c>
      <c r="E172" s="26">
        <v>4</v>
      </c>
      <c r="F172" s="22">
        <v>4.4</v>
      </c>
      <c r="G172" s="26">
        <v>4.3</v>
      </c>
      <c r="H172" s="22">
        <v>4.3</v>
      </c>
      <c r="I172" s="22">
        <v>4.9</v>
      </c>
      <c r="J172" s="23">
        <f>SUM(D172:I172)-MAX(D172:I172)-MIN(D172:I172)</f>
        <v>17.900000000000006</v>
      </c>
      <c r="K172" s="13">
        <f>ROUND(J172/4,4)</f>
        <v>4.475</v>
      </c>
      <c r="L172" s="11">
        <f>F17</f>
        <v>1.9</v>
      </c>
      <c r="M172" s="24">
        <f>K172*L172</f>
        <v>8.5025</v>
      </c>
    </row>
    <row r="173" spans="2:13" ht="16.5" thickBot="1">
      <c r="B173" s="28"/>
      <c r="C173" s="29"/>
      <c r="D173" s="32">
        <v>4</v>
      </c>
      <c r="E173" s="32">
        <v>4.4</v>
      </c>
      <c r="F173" s="32">
        <v>4.5</v>
      </c>
      <c r="G173" s="32">
        <v>4</v>
      </c>
      <c r="H173" s="32">
        <v>4</v>
      </c>
      <c r="I173" s="32">
        <v>4.4</v>
      </c>
      <c r="J173" s="23">
        <f>SUM(D173:I173)-MAX(D173:I173)-MIN(D173:I173)</f>
        <v>16.799999999999997</v>
      </c>
      <c r="K173" s="13">
        <f>ROUND(J173/4,4)</f>
        <v>4.2</v>
      </c>
      <c r="L173" s="11">
        <f>F18</f>
        <v>1.6</v>
      </c>
      <c r="M173" s="24">
        <f>K173*L173</f>
        <v>6.720000000000001</v>
      </c>
    </row>
    <row r="175" spans="10:13" ht="15.75">
      <c r="J175" s="39" t="s">
        <v>9</v>
      </c>
      <c r="K175" s="39"/>
      <c r="L175" s="11">
        <f>SUM(L170:L173)</f>
        <v>7.1</v>
      </c>
      <c r="M175" s="40">
        <f>SUM(M170:M173)</f>
        <v>34.0425</v>
      </c>
    </row>
    <row r="176" spans="10:13" ht="15.75">
      <c r="J176" s="39"/>
      <c r="K176" s="39"/>
      <c r="L176" s="39"/>
      <c r="M176" s="40">
        <f>M175/L175*10</f>
        <v>47.94718309859155</v>
      </c>
    </row>
    <row r="178" spans="1:5" ht="16.5" thickBot="1">
      <c r="A178" s="186">
        <f>A168+1</f>
        <v>17</v>
      </c>
      <c r="E178" s="12" t="s">
        <v>4</v>
      </c>
    </row>
    <row r="179" spans="2:13" ht="16.5" thickBot="1">
      <c r="B179" s="48" t="s">
        <v>81</v>
      </c>
      <c r="C179" s="15"/>
      <c r="D179" s="41">
        <v>1</v>
      </c>
      <c r="E179" s="39">
        <v>2</v>
      </c>
      <c r="F179" s="39">
        <v>3</v>
      </c>
      <c r="G179" s="39">
        <v>4</v>
      </c>
      <c r="H179" s="39">
        <v>5</v>
      </c>
      <c r="I179" s="39">
        <v>5</v>
      </c>
      <c r="J179" s="17" t="s">
        <v>5</v>
      </c>
      <c r="K179" s="39" t="s">
        <v>6</v>
      </c>
      <c r="L179" s="39" t="s">
        <v>7</v>
      </c>
      <c r="M179" s="42" t="s">
        <v>8</v>
      </c>
    </row>
    <row r="180" spans="2:13" ht="15.75">
      <c r="B180" s="19">
        <v>2002</v>
      </c>
      <c r="C180" s="20"/>
      <c r="D180" s="21">
        <v>5.5</v>
      </c>
      <c r="E180" s="22">
        <v>5.4</v>
      </c>
      <c r="F180" s="22">
        <v>5.2</v>
      </c>
      <c r="G180" s="22">
        <v>5.4</v>
      </c>
      <c r="H180" s="22">
        <v>5.8</v>
      </c>
      <c r="I180" s="22">
        <v>5.4</v>
      </c>
      <c r="J180" s="23">
        <f>SUM(D180:I180)-MAX(D180:I180)-MIN(D180:I180)</f>
        <v>21.700000000000003</v>
      </c>
      <c r="K180" s="13">
        <f>ROUND(J180/4,4)</f>
        <v>5.425</v>
      </c>
      <c r="L180" s="13">
        <f>F15</f>
        <v>1.6</v>
      </c>
      <c r="M180" s="24">
        <f>K180*L180</f>
        <v>8.68</v>
      </c>
    </row>
    <row r="181" spans="2:13" ht="15.75">
      <c r="B181" s="19" t="s">
        <v>61</v>
      </c>
      <c r="C181" s="20"/>
      <c r="D181" s="25">
        <v>5</v>
      </c>
      <c r="E181" s="25">
        <v>4.7</v>
      </c>
      <c r="F181" s="22">
        <v>4.8</v>
      </c>
      <c r="G181" s="22">
        <v>4.8</v>
      </c>
      <c r="H181" s="25">
        <v>5.1</v>
      </c>
      <c r="I181" s="25">
        <v>5.6</v>
      </c>
      <c r="J181" s="23">
        <f>SUM(D181:I181)-MAX(D181:I181)-MIN(D181:I181)</f>
        <v>19.7</v>
      </c>
      <c r="K181" s="13">
        <f>ROUND(J181/4,4)</f>
        <v>4.925</v>
      </c>
      <c r="L181" s="11">
        <f>F16</f>
        <v>2</v>
      </c>
      <c r="M181" s="24">
        <f>K181*L181</f>
        <v>9.85</v>
      </c>
    </row>
    <row r="182" spans="2:13" ht="15.75">
      <c r="B182" s="19"/>
      <c r="C182" s="20"/>
      <c r="D182" s="25">
        <v>4</v>
      </c>
      <c r="E182" s="26">
        <v>4.2</v>
      </c>
      <c r="F182" s="26">
        <v>4.3</v>
      </c>
      <c r="G182" s="26">
        <v>5</v>
      </c>
      <c r="H182" s="26">
        <v>4.6</v>
      </c>
      <c r="I182" s="26">
        <v>4.1</v>
      </c>
      <c r="J182" s="23">
        <f>SUM(D182:I182)-MAX(D182:I182)-MIN(D182:I182)</f>
        <v>17.200000000000003</v>
      </c>
      <c r="K182" s="13">
        <f>ROUND(J182/4,4)</f>
        <v>4.3</v>
      </c>
      <c r="L182" s="11">
        <f>F17</f>
        <v>1.9</v>
      </c>
      <c r="M182" s="24">
        <f>K182*L182</f>
        <v>8.17</v>
      </c>
    </row>
    <row r="183" spans="2:13" ht="16.5" thickBot="1">
      <c r="B183" s="28"/>
      <c r="C183" s="29"/>
      <c r="D183" s="32">
        <v>5.3</v>
      </c>
      <c r="E183" s="32">
        <v>5.2</v>
      </c>
      <c r="F183" s="32">
        <v>5.4</v>
      </c>
      <c r="G183" s="32">
        <v>5.3</v>
      </c>
      <c r="H183" s="32">
        <v>5.4</v>
      </c>
      <c r="I183" s="32">
        <v>5.6</v>
      </c>
      <c r="J183" s="23">
        <f>SUM(D183:I183)-MAX(D183:I183)-MIN(D183:I183)</f>
        <v>21.400000000000002</v>
      </c>
      <c r="K183" s="13">
        <f>ROUND(J183/4,4)</f>
        <v>5.35</v>
      </c>
      <c r="L183" s="11">
        <f>F18</f>
        <v>1.6</v>
      </c>
      <c r="M183" s="24">
        <f>K183*L183</f>
        <v>8.56</v>
      </c>
    </row>
    <row r="185" spans="10:13" ht="15.75">
      <c r="J185" s="39" t="s">
        <v>9</v>
      </c>
      <c r="K185" s="39"/>
      <c r="L185" s="11">
        <f>SUM(L180:L183)</f>
        <v>7.1</v>
      </c>
      <c r="M185" s="40">
        <f>SUM(M180:M183)</f>
        <v>35.260000000000005</v>
      </c>
    </row>
    <row r="186" spans="10:13" ht="15.75">
      <c r="J186" s="39"/>
      <c r="K186" s="39"/>
      <c r="L186" s="39"/>
      <c r="M186" s="40">
        <f>M185/L185*10</f>
        <v>49.66197183098593</v>
      </c>
    </row>
    <row r="188" spans="1:5" ht="16.5" thickBot="1">
      <c r="A188" s="186">
        <f>A178+1</f>
        <v>18</v>
      </c>
      <c r="E188" s="12" t="s">
        <v>4</v>
      </c>
    </row>
    <row r="189" spans="2:13" ht="16.5" thickBot="1">
      <c r="B189" s="48" t="s">
        <v>82</v>
      </c>
      <c r="C189" s="15"/>
      <c r="D189" s="41">
        <v>1</v>
      </c>
      <c r="E189" s="39">
        <v>2</v>
      </c>
      <c r="F189" s="39">
        <v>3</v>
      </c>
      <c r="G189" s="39">
        <v>4</v>
      </c>
      <c r="H189" s="39">
        <v>5</v>
      </c>
      <c r="I189" s="39">
        <v>5</v>
      </c>
      <c r="J189" s="17" t="s">
        <v>5</v>
      </c>
      <c r="K189" s="39" t="s">
        <v>6</v>
      </c>
      <c r="L189" s="39" t="s">
        <v>7</v>
      </c>
      <c r="M189" s="42" t="s">
        <v>8</v>
      </c>
    </row>
    <row r="190" spans="2:13" ht="15.75">
      <c r="B190" s="19">
        <v>2003</v>
      </c>
      <c r="C190" s="20"/>
      <c r="D190" s="21">
        <v>5.6</v>
      </c>
      <c r="E190" s="22">
        <v>5.5</v>
      </c>
      <c r="F190" s="22">
        <v>5</v>
      </c>
      <c r="G190" s="22">
        <v>5</v>
      </c>
      <c r="H190" s="22">
        <v>5.5</v>
      </c>
      <c r="I190" s="22">
        <v>5.4</v>
      </c>
      <c r="J190" s="23">
        <f>SUM(D190:I190)-MAX(D190:I190)-MIN(D190:I190)</f>
        <v>21.4</v>
      </c>
      <c r="K190" s="13">
        <f>ROUND(J190/4,4)</f>
        <v>5.35</v>
      </c>
      <c r="L190" s="13">
        <f>F15</f>
        <v>1.6</v>
      </c>
      <c r="M190" s="24">
        <f>K190*L190</f>
        <v>8.56</v>
      </c>
    </row>
    <row r="191" spans="2:13" ht="15.75">
      <c r="B191" s="19" t="s">
        <v>83</v>
      </c>
      <c r="C191" s="20"/>
      <c r="D191" s="25">
        <v>5.9</v>
      </c>
      <c r="E191" s="25">
        <v>6.2</v>
      </c>
      <c r="F191" s="22">
        <v>5.4</v>
      </c>
      <c r="G191" s="22">
        <v>5.4</v>
      </c>
      <c r="H191" s="25">
        <v>5.6</v>
      </c>
      <c r="I191" s="25">
        <v>6.1</v>
      </c>
      <c r="J191" s="23">
        <f>SUM(D191:I191)-MAX(D191:I191)-MIN(D191:I191)</f>
        <v>23</v>
      </c>
      <c r="K191" s="13">
        <f>ROUND(J191/4,4)</f>
        <v>5.75</v>
      </c>
      <c r="L191" s="11">
        <f>F16</f>
        <v>2</v>
      </c>
      <c r="M191" s="24">
        <f>K191*L191</f>
        <v>11.5</v>
      </c>
    </row>
    <row r="192" spans="2:13" ht="15.75">
      <c r="B192" s="19"/>
      <c r="C192" s="20"/>
      <c r="D192" s="25">
        <v>5.2</v>
      </c>
      <c r="E192" s="26">
        <v>4.3</v>
      </c>
      <c r="F192" s="50">
        <v>4.6</v>
      </c>
      <c r="G192" s="26">
        <v>4.5</v>
      </c>
      <c r="H192" s="26">
        <v>4.7</v>
      </c>
      <c r="I192" s="26">
        <v>4.9</v>
      </c>
      <c r="J192" s="23">
        <f>SUM(D192:I192)-MAX(D192:I192)-MIN(D192:I192)</f>
        <v>18.700000000000003</v>
      </c>
      <c r="K192" s="13">
        <f>ROUND(J192/4,4)</f>
        <v>4.675</v>
      </c>
      <c r="L192" s="11">
        <f>F17</f>
        <v>1.9</v>
      </c>
      <c r="M192" s="24">
        <f>K192*L192</f>
        <v>8.882499999999999</v>
      </c>
    </row>
    <row r="193" spans="2:13" ht="16.5" thickBot="1">
      <c r="B193" s="28"/>
      <c r="C193" s="29"/>
      <c r="D193" s="32">
        <v>5.9</v>
      </c>
      <c r="E193" s="32">
        <v>6.2</v>
      </c>
      <c r="F193" s="32">
        <v>5.8</v>
      </c>
      <c r="G193" s="32">
        <v>5.9</v>
      </c>
      <c r="H193" s="32">
        <v>5.9</v>
      </c>
      <c r="I193" s="32">
        <v>6.2</v>
      </c>
      <c r="J193" s="23">
        <f>SUM(D193:I193)-MAX(D193:I193)-MIN(D193:I193)</f>
        <v>23.900000000000006</v>
      </c>
      <c r="K193" s="13">
        <f>ROUND(J193/4,4)</f>
        <v>5.975</v>
      </c>
      <c r="L193" s="11">
        <f>F18</f>
        <v>1.6</v>
      </c>
      <c r="M193" s="24">
        <f>K193*L193</f>
        <v>9.56</v>
      </c>
    </row>
    <row r="195" spans="10:13" ht="15.75">
      <c r="J195" s="39" t="s">
        <v>9</v>
      </c>
      <c r="K195" s="39"/>
      <c r="L195" s="11">
        <f>SUM(L190:L193)</f>
        <v>7.1</v>
      </c>
      <c r="M195" s="40">
        <f>SUM(M190:M193)</f>
        <v>38.502500000000005</v>
      </c>
    </row>
    <row r="196" spans="10:13" ht="15.75">
      <c r="J196" s="39"/>
      <c r="K196" s="39"/>
      <c r="L196" s="39"/>
      <c r="M196" s="40">
        <f>M195/L195*10</f>
        <v>54.22887323943663</v>
      </c>
    </row>
    <row r="198" spans="1:5" ht="16.5" thickBot="1">
      <c r="A198" s="186">
        <f>A188+1</f>
        <v>19</v>
      </c>
      <c r="E198" s="12" t="s">
        <v>4</v>
      </c>
    </row>
    <row r="199" spans="2:13" ht="16.5" thickBot="1">
      <c r="B199" s="48" t="s">
        <v>84</v>
      </c>
      <c r="C199" s="15"/>
      <c r="D199" s="41">
        <v>1</v>
      </c>
      <c r="E199" s="39">
        <v>2</v>
      </c>
      <c r="F199" s="39">
        <v>3</v>
      </c>
      <c r="G199" s="39">
        <v>4</v>
      </c>
      <c r="H199" s="39">
        <v>5</v>
      </c>
      <c r="I199" s="39">
        <v>5</v>
      </c>
      <c r="J199" s="17" t="s">
        <v>5</v>
      </c>
      <c r="K199" s="39" t="s">
        <v>6</v>
      </c>
      <c r="L199" s="39" t="s">
        <v>7</v>
      </c>
      <c r="M199" s="42" t="s">
        <v>8</v>
      </c>
    </row>
    <row r="200" spans="2:13" ht="15.75">
      <c r="B200" s="19">
        <v>2005</v>
      </c>
      <c r="C200" s="20"/>
      <c r="D200" s="21">
        <v>3.8</v>
      </c>
      <c r="E200" s="22">
        <v>4</v>
      </c>
      <c r="F200" s="22">
        <v>4</v>
      </c>
      <c r="G200" s="22">
        <v>4</v>
      </c>
      <c r="H200" s="22">
        <v>3.8</v>
      </c>
      <c r="I200" s="22">
        <v>4.5</v>
      </c>
      <c r="J200" s="23">
        <f>SUM(D200:I200)-MAX(D200:I200)-MIN(D200:I200)</f>
        <v>15.8</v>
      </c>
      <c r="K200" s="13">
        <f>ROUND(J200/4,4)</f>
        <v>3.95</v>
      </c>
      <c r="L200" s="13">
        <f>F15</f>
        <v>1.6</v>
      </c>
      <c r="M200" s="24">
        <f>K200*L200</f>
        <v>6.32</v>
      </c>
    </row>
    <row r="201" spans="2:13" ht="15.75">
      <c r="B201" s="19" t="s">
        <v>63</v>
      </c>
      <c r="C201" s="20"/>
      <c r="D201" s="25">
        <v>4</v>
      </c>
      <c r="E201" s="25">
        <v>4.2</v>
      </c>
      <c r="F201" s="25">
        <v>4</v>
      </c>
      <c r="G201" s="22">
        <v>3.9</v>
      </c>
      <c r="H201" s="25">
        <v>4</v>
      </c>
      <c r="I201" s="25">
        <v>4.6</v>
      </c>
      <c r="J201" s="23">
        <f>SUM(D201:I201)-MAX(D201:I201)-MIN(D201:I201)</f>
        <v>16.199999999999996</v>
      </c>
      <c r="K201" s="13">
        <f>ROUND(J201/4,4)</f>
        <v>4.05</v>
      </c>
      <c r="L201" s="11">
        <f>F16</f>
        <v>2</v>
      </c>
      <c r="M201" s="24">
        <f>K201*L201</f>
        <v>8.1</v>
      </c>
    </row>
    <row r="202" spans="2:13" ht="15.75">
      <c r="B202" s="19"/>
      <c r="C202" s="20"/>
      <c r="D202" s="25">
        <v>3</v>
      </c>
      <c r="E202" s="26">
        <v>3.5</v>
      </c>
      <c r="F202" s="26">
        <v>3.6</v>
      </c>
      <c r="G202" s="26">
        <v>3</v>
      </c>
      <c r="H202" s="26">
        <v>4.2</v>
      </c>
      <c r="I202" s="26">
        <v>3.6</v>
      </c>
      <c r="J202" s="23">
        <v>21.6</v>
      </c>
      <c r="K202" s="13">
        <f>ROUND(J202/4,4)</f>
        <v>5.4</v>
      </c>
      <c r="L202" s="11">
        <f>F17</f>
        <v>1.9</v>
      </c>
      <c r="M202" s="24">
        <f>K202*L202</f>
        <v>10.26</v>
      </c>
    </row>
    <row r="203" spans="2:13" ht="16.5" thickBot="1">
      <c r="B203" s="28"/>
      <c r="C203" s="29"/>
      <c r="D203" s="25">
        <v>4</v>
      </c>
      <c r="E203" s="26">
        <v>4.4</v>
      </c>
      <c r="F203" s="32">
        <v>4</v>
      </c>
      <c r="G203" s="32">
        <v>4.3</v>
      </c>
      <c r="H203" s="26">
        <v>5</v>
      </c>
      <c r="I203" s="26">
        <v>4</v>
      </c>
      <c r="J203" s="23">
        <f>SUM(D203:I203)-MAX(D203:I203)-MIN(D203:I203)</f>
        <v>16.7</v>
      </c>
      <c r="K203" s="13">
        <f>ROUND(J203/4,4)</f>
        <v>4.175</v>
      </c>
      <c r="L203" s="11">
        <f>F18</f>
        <v>1.6</v>
      </c>
      <c r="M203" s="24">
        <f>K203*L203</f>
        <v>6.68</v>
      </c>
    </row>
    <row r="205" spans="10:13" ht="15.75">
      <c r="J205" s="39" t="s">
        <v>9</v>
      </c>
      <c r="K205" s="39"/>
      <c r="L205" s="11">
        <f>SUM(L200:L203)</f>
        <v>7.1</v>
      </c>
      <c r="M205" s="40">
        <f>SUM(M200:M203)</f>
        <v>31.36</v>
      </c>
    </row>
    <row r="206" spans="10:13" ht="15.75">
      <c r="J206" s="39"/>
      <c r="K206" s="39"/>
      <c r="L206" s="39"/>
      <c r="M206" s="40">
        <f>M205/L205*10</f>
        <v>44.16901408450705</v>
      </c>
    </row>
    <row r="207" spans="1:5" ht="16.5" thickBot="1">
      <c r="A207" s="186">
        <f>A198+1</f>
        <v>20</v>
      </c>
      <c r="E207" s="12" t="s">
        <v>4</v>
      </c>
    </row>
    <row r="208" spans="2:13" ht="16.5" thickBot="1">
      <c r="B208" s="48" t="s">
        <v>85</v>
      </c>
      <c r="C208" s="15"/>
      <c r="D208" s="41">
        <v>1</v>
      </c>
      <c r="E208" s="39">
        <v>2</v>
      </c>
      <c r="F208" s="39">
        <v>3</v>
      </c>
      <c r="G208" s="39">
        <v>4</v>
      </c>
      <c r="H208" s="39">
        <v>5</v>
      </c>
      <c r="I208" s="39">
        <v>5</v>
      </c>
      <c r="J208" s="17" t="s">
        <v>5</v>
      </c>
      <c r="K208" s="39" t="s">
        <v>6</v>
      </c>
      <c r="L208" s="39" t="s">
        <v>7</v>
      </c>
      <c r="M208" s="42" t="s">
        <v>8</v>
      </c>
    </row>
    <row r="209" spans="2:13" ht="15.75">
      <c r="B209" s="19">
        <v>2005</v>
      </c>
      <c r="C209" s="20"/>
      <c r="D209" s="25">
        <v>4.2</v>
      </c>
      <c r="E209" s="25">
        <v>4.9</v>
      </c>
      <c r="F209" s="25">
        <v>4.4</v>
      </c>
      <c r="G209" s="25">
        <v>4.3</v>
      </c>
      <c r="H209" s="25">
        <v>4.2</v>
      </c>
      <c r="I209" s="25">
        <v>4</v>
      </c>
      <c r="J209" s="23">
        <f>SUM(D209:I209)-MAX(D209:I209)-MIN(D209:I209)</f>
        <v>17.1</v>
      </c>
      <c r="K209" s="13">
        <f>ROUND(J209/4,4)</f>
        <v>4.275</v>
      </c>
      <c r="L209" s="13">
        <f>F15</f>
        <v>1.6</v>
      </c>
      <c r="M209" s="24">
        <f>K209*L209</f>
        <v>6.840000000000001</v>
      </c>
    </row>
    <row r="210" spans="2:13" ht="15.75">
      <c r="B210" s="19" t="s">
        <v>51</v>
      </c>
      <c r="C210" s="20"/>
      <c r="D210" s="25">
        <v>4.3</v>
      </c>
      <c r="E210" s="25">
        <v>4.4</v>
      </c>
      <c r="F210" s="25">
        <v>4.8</v>
      </c>
      <c r="G210" s="22">
        <v>4.6</v>
      </c>
      <c r="H210" s="25">
        <v>3.9</v>
      </c>
      <c r="I210" s="25">
        <v>4.6</v>
      </c>
      <c r="J210" s="23">
        <f>SUM(D210:I210)-MAX(D210:I210)-MIN(D210:I210)</f>
        <v>17.900000000000002</v>
      </c>
      <c r="K210" s="13">
        <f>ROUND(J210/4,4)</f>
        <v>4.475</v>
      </c>
      <c r="L210" s="11">
        <f>F16</f>
        <v>2</v>
      </c>
      <c r="M210" s="24">
        <f>K210*L210</f>
        <v>8.95</v>
      </c>
    </row>
    <row r="211" spans="2:13" ht="15.75">
      <c r="B211" s="19"/>
      <c r="C211" s="20"/>
      <c r="D211" s="25">
        <v>4.1</v>
      </c>
      <c r="E211" s="26">
        <v>4.5</v>
      </c>
      <c r="F211" s="25">
        <v>4.3</v>
      </c>
      <c r="G211" s="26">
        <v>4</v>
      </c>
      <c r="H211" s="26">
        <v>3.8</v>
      </c>
      <c r="I211" s="26">
        <v>3.7</v>
      </c>
      <c r="J211" s="23">
        <f>SUM(D211:I211)-MAX(D211:I211)-MIN(D211:I211)</f>
        <v>16.2</v>
      </c>
      <c r="K211" s="13">
        <f>ROUND(J211/4,4)</f>
        <v>4.05</v>
      </c>
      <c r="L211" s="11">
        <f>F17</f>
        <v>1.9</v>
      </c>
      <c r="M211" s="24">
        <f>K211*L211</f>
        <v>7.694999999999999</v>
      </c>
    </row>
    <row r="212" spans="2:13" ht="16.5" thickBot="1">
      <c r="B212" s="28"/>
      <c r="C212" s="29"/>
      <c r="D212" s="32">
        <v>4.2</v>
      </c>
      <c r="E212" s="32">
        <v>4.2</v>
      </c>
      <c r="F212" s="32">
        <v>4.3</v>
      </c>
      <c r="G212" s="32">
        <v>4.5</v>
      </c>
      <c r="H212" s="32">
        <v>4.2</v>
      </c>
      <c r="I212" s="32">
        <v>4.2</v>
      </c>
      <c r="J212" s="23">
        <f>SUM(D212:I212)-MAX(D212:I212)-MIN(D212:I212)</f>
        <v>16.9</v>
      </c>
      <c r="K212" s="13">
        <f>ROUND(J212/4,4)</f>
        <v>4.225</v>
      </c>
      <c r="L212" s="11">
        <f>F18</f>
        <v>1.6</v>
      </c>
      <c r="M212" s="24">
        <f>K212*L212</f>
        <v>6.76</v>
      </c>
    </row>
    <row r="214" spans="10:13" ht="15.75">
      <c r="J214" s="39" t="s">
        <v>9</v>
      </c>
      <c r="K214" s="39"/>
      <c r="L214" s="11">
        <f>SUM(L209:L212)</f>
        <v>7.1</v>
      </c>
      <c r="M214" s="40">
        <f>SUM(M209:M212)</f>
        <v>30.244999999999997</v>
      </c>
    </row>
    <row r="215" spans="10:13" ht="15.75">
      <c r="J215" s="39"/>
      <c r="K215" s="39"/>
      <c r="L215" s="39"/>
      <c r="M215" s="40">
        <f>M214/L214*10</f>
        <v>42.598591549295776</v>
      </c>
    </row>
    <row r="217" spans="1:5" ht="16.5" thickBot="1">
      <c r="A217" s="186">
        <f>A207+1</f>
        <v>21</v>
      </c>
      <c r="E217" s="12" t="s">
        <v>4</v>
      </c>
    </row>
    <row r="218" spans="2:13" ht="16.5" thickBot="1">
      <c r="B218" s="48" t="s">
        <v>86</v>
      </c>
      <c r="C218" s="15"/>
      <c r="D218" s="41">
        <v>1</v>
      </c>
      <c r="E218" s="39">
        <v>2</v>
      </c>
      <c r="F218" s="39">
        <v>3</v>
      </c>
      <c r="G218" s="39">
        <v>4</v>
      </c>
      <c r="H218" s="39">
        <v>5</v>
      </c>
      <c r="I218" s="39">
        <v>5</v>
      </c>
      <c r="J218" s="17" t="s">
        <v>5</v>
      </c>
      <c r="K218" s="39" t="s">
        <v>6</v>
      </c>
      <c r="L218" s="39" t="s">
        <v>7</v>
      </c>
      <c r="M218" s="42" t="s">
        <v>8</v>
      </c>
    </row>
    <row r="219" spans="2:13" ht="15.75">
      <c r="B219" s="19">
        <v>2006</v>
      </c>
      <c r="C219" s="20"/>
      <c r="D219" s="21">
        <v>3.1</v>
      </c>
      <c r="E219" s="21">
        <v>3.5</v>
      </c>
      <c r="F219" s="22">
        <v>3.4</v>
      </c>
      <c r="G219" s="51">
        <v>3.5</v>
      </c>
      <c r="H219" s="22">
        <v>3.9</v>
      </c>
      <c r="I219" s="22">
        <v>3.4</v>
      </c>
      <c r="J219" s="23">
        <f>SUM(D219:I219)-MAX(D219:I219)-MIN(D219:I219)</f>
        <v>13.799999999999999</v>
      </c>
      <c r="K219" s="13">
        <f>ROUND(J219/4,4)</f>
        <v>3.45</v>
      </c>
      <c r="L219" s="13">
        <f>F15</f>
        <v>1.6</v>
      </c>
      <c r="M219" s="24">
        <f>K219*L219</f>
        <v>5.5200000000000005</v>
      </c>
    </row>
    <row r="220" spans="2:13" ht="15.75">
      <c r="B220" s="19" t="s">
        <v>63</v>
      </c>
      <c r="C220" s="20"/>
      <c r="D220" s="25">
        <v>3.6</v>
      </c>
      <c r="E220" s="25">
        <v>3.7</v>
      </c>
      <c r="F220" s="25">
        <v>3.3</v>
      </c>
      <c r="G220" s="22">
        <v>2.8</v>
      </c>
      <c r="H220" s="25">
        <v>3</v>
      </c>
      <c r="I220" s="25">
        <v>3</v>
      </c>
      <c r="J220" s="23">
        <f>SUM(D220:I220)-MAX(D220:I220)-MIN(D220:I220)</f>
        <v>12.900000000000002</v>
      </c>
      <c r="K220" s="13">
        <f>ROUND(J220/4,4)</f>
        <v>3.225</v>
      </c>
      <c r="L220" s="11">
        <f>F16</f>
        <v>2</v>
      </c>
      <c r="M220" s="24">
        <f>K220*L220</f>
        <v>6.45</v>
      </c>
    </row>
    <row r="221" spans="2:13" ht="15.75">
      <c r="B221" s="19"/>
      <c r="C221" s="20"/>
      <c r="D221" s="25">
        <v>2.7</v>
      </c>
      <c r="E221" s="21">
        <v>3.2</v>
      </c>
      <c r="F221" s="26">
        <v>3.3</v>
      </c>
      <c r="G221" s="26">
        <v>3.3</v>
      </c>
      <c r="H221" s="26">
        <v>3</v>
      </c>
      <c r="I221" s="26">
        <v>3</v>
      </c>
      <c r="J221" s="23">
        <v>27.4</v>
      </c>
      <c r="K221" s="13">
        <f>ROUND(J221/4,4)</f>
        <v>6.85</v>
      </c>
      <c r="L221" s="11">
        <f>F17</f>
        <v>1.9</v>
      </c>
      <c r="M221" s="24">
        <f>K221*L221</f>
        <v>13.014999999999999</v>
      </c>
    </row>
    <row r="222" spans="2:13" ht="16.5" thickBot="1">
      <c r="B222" s="28"/>
      <c r="C222" s="29"/>
      <c r="D222" s="32">
        <v>3.2</v>
      </c>
      <c r="E222" s="32">
        <v>2.5</v>
      </c>
      <c r="F222" s="32">
        <v>3.1</v>
      </c>
      <c r="G222" s="32">
        <v>2.9</v>
      </c>
      <c r="H222" s="32">
        <v>2.6</v>
      </c>
      <c r="I222" s="32">
        <v>2.8</v>
      </c>
      <c r="J222" s="23">
        <f>SUM(D222:I222)-MAX(D222:I222)-MIN(D222:I222)</f>
        <v>11.400000000000002</v>
      </c>
      <c r="K222" s="13">
        <f>ROUND(J222/4,4)</f>
        <v>2.85</v>
      </c>
      <c r="L222" s="11">
        <f>F18</f>
        <v>1.6</v>
      </c>
      <c r="M222" s="24">
        <f>K222*L222</f>
        <v>4.5600000000000005</v>
      </c>
    </row>
    <row r="224" spans="10:13" ht="15.75">
      <c r="J224" s="39" t="s">
        <v>9</v>
      </c>
      <c r="K224" s="39"/>
      <c r="L224" s="11">
        <f>SUM(L219:L222)</f>
        <v>7.1</v>
      </c>
      <c r="M224" s="40">
        <f>SUM(M219:M222)</f>
        <v>29.545</v>
      </c>
    </row>
    <row r="225" spans="10:13" ht="15.75">
      <c r="J225" s="39"/>
      <c r="K225" s="39"/>
      <c r="L225" s="39"/>
      <c r="M225" s="40">
        <f>M224/L224*10</f>
        <v>41.61267605633803</v>
      </c>
    </row>
    <row r="227" spans="1:5" ht="16.5" thickBot="1">
      <c r="A227" s="186">
        <f>A217+1</f>
        <v>22</v>
      </c>
      <c r="E227" s="12" t="s">
        <v>4</v>
      </c>
    </row>
    <row r="228" spans="2:13" ht="16.5" thickBot="1">
      <c r="B228" s="48" t="s">
        <v>87</v>
      </c>
      <c r="C228" s="15"/>
      <c r="D228" s="41">
        <v>1</v>
      </c>
      <c r="E228" s="39">
        <v>2</v>
      </c>
      <c r="F228" s="39">
        <v>3</v>
      </c>
      <c r="G228" s="39">
        <v>4</v>
      </c>
      <c r="H228" s="39">
        <v>5</v>
      </c>
      <c r="I228" s="39">
        <v>5</v>
      </c>
      <c r="J228" s="17" t="s">
        <v>5</v>
      </c>
      <c r="K228" s="39" t="s">
        <v>6</v>
      </c>
      <c r="L228" s="39" t="s">
        <v>7</v>
      </c>
      <c r="M228" s="42" t="s">
        <v>8</v>
      </c>
    </row>
    <row r="229" spans="2:13" ht="15.75">
      <c r="B229" s="19">
        <v>2003</v>
      </c>
      <c r="C229" s="20"/>
      <c r="D229" s="21">
        <v>5.2</v>
      </c>
      <c r="E229" s="22">
        <v>4.8</v>
      </c>
      <c r="F229" s="22">
        <v>5.4</v>
      </c>
      <c r="G229" s="22">
        <v>5.3</v>
      </c>
      <c r="H229" s="22">
        <v>4.5</v>
      </c>
      <c r="I229" s="22">
        <v>5</v>
      </c>
      <c r="J229" s="23">
        <f>SUM(D229:I229)-MAX(D229:I229)-MIN(D229:I229)</f>
        <v>20.299999999999997</v>
      </c>
      <c r="K229" s="13">
        <f>ROUND(J229/4,4)</f>
        <v>5.075</v>
      </c>
      <c r="L229" s="13">
        <f>F15</f>
        <v>1.6</v>
      </c>
      <c r="M229" s="24">
        <f>K229*L229</f>
        <v>8.120000000000001</v>
      </c>
    </row>
    <row r="230" spans="2:13" ht="15.75">
      <c r="B230" s="19" t="s">
        <v>80</v>
      </c>
      <c r="C230" s="20"/>
      <c r="D230" s="25">
        <v>6.1</v>
      </c>
      <c r="E230" s="25">
        <v>5.8</v>
      </c>
      <c r="F230" s="25">
        <v>5.8</v>
      </c>
      <c r="G230" s="22">
        <v>5.8</v>
      </c>
      <c r="H230" s="25">
        <v>5.5</v>
      </c>
      <c r="I230" s="25">
        <v>5.9</v>
      </c>
      <c r="J230" s="23">
        <f>SUM(D230:I230)-MAX(D230:I230)-MIN(D230:I230)</f>
        <v>23.299999999999997</v>
      </c>
      <c r="K230" s="13">
        <f>ROUND(J230/4,4)</f>
        <v>5.825</v>
      </c>
      <c r="L230" s="11">
        <f>F16</f>
        <v>2</v>
      </c>
      <c r="M230" s="24">
        <f>K230*L230</f>
        <v>11.65</v>
      </c>
    </row>
    <row r="231" spans="2:13" ht="15.75">
      <c r="B231" s="19"/>
      <c r="C231" s="20"/>
      <c r="D231" s="25">
        <v>4.2</v>
      </c>
      <c r="E231" s="26">
        <v>4.2</v>
      </c>
      <c r="F231" s="26">
        <v>4.5</v>
      </c>
      <c r="G231" s="26">
        <v>4.5</v>
      </c>
      <c r="H231" s="26">
        <v>4.1</v>
      </c>
      <c r="I231" s="26">
        <v>4.9</v>
      </c>
      <c r="J231" s="23">
        <f>SUM(D231:I231)-MAX(D231:I231)-MIN(D231:I231)</f>
        <v>17.4</v>
      </c>
      <c r="K231" s="13">
        <f>ROUND(J231/4,4)</f>
        <v>4.35</v>
      </c>
      <c r="L231" s="11">
        <f>F17</f>
        <v>1.9</v>
      </c>
      <c r="M231" s="24">
        <f>K231*L231</f>
        <v>8.264999999999999</v>
      </c>
    </row>
    <row r="232" spans="2:13" ht="16.5" thickBot="1">
      <c r="B232" s="28"/>
      <c r="C232" s="29"/>
      <c r="D232" s="32">
        <v>6</v>
      </c>
      <c r="E232" s="32">
        <v>5.6</v>
      </c>
      <c r="F232" s="32">
        <v>6</v>
      </c>
      <c r="G232" s="32">
        <v>5.8</v>
      </c>
      <c r="H232" s="32">
        <v>6</v>
      </c>
      <c r="I232" s="32">
        <v>6.8</v>
      </c>
      <c r="J232" s="23">
        <f>SUM(D232:I232)-MAX(D232:I232)-MIN(D232:I232)</f>
        <v>23.800000000000004</v>
      </c>
      <c r="K232" s="13">
        <f>ROUND(J232/4,4)</f>
        <v>5.95</v>
      </c>
      <c r="L232" s="11">
        <f>F18</f>
        <v>1.6</v>
      </c>
      <c r="M232" s="24">
        <f>K232*L232</f>
        <v>9.520000000000001</v>
      </c>
    </row>
    <row r="234" spans="10:13" ht="15.75">
      <c r="J234" s="39" t="s">
        <v>9</v>
      </c>
      <c r="K234" s="39"/>
      <c r="L234" s="11">
        <f>SUM(L229:L232)</f>
        <v>7.1</v>
      </c>
      <c r="M234" s="40">
        <f>SUM(M229:M232)</f>
        <v>37.55500000000001</v>
      </c>
    </row>
    <row r="235" spans="10:13" ht="15.75">
      <c r="J235" s="39"/>
      <c r="K235" s="39"/>
      <c r="L235" s="39"/>
      <c r="M235" s="40">
        <f>M234/L234*10</f>
        <v>52.8943661971831</v>
      </c>
    </row>
    <row r="237" spans="1:5" ht="16.5" thickBot="1">
      <c r="A237" s="186">
        <f>A227+1</f>
        <v>23</v>
      </c>
      <c r="E237" s="12" t="s">
        <v>4</v>
      </c>
    </row>
    <row r="238" spans="2:13" ht="16.5" thickBot="1">
      <c r="B238" s="48" t="s">
        <v>88</v>
      </c>
      <c r="C238" s="15"/>
      <c r="D238" s="41">
        <v>1</v>
      </c>
      <c r="E238" s="39">
        <v>2</v>
      </c>
      <c r="F238" s="39">
        <v>3</v>
      </c>
      <c r="G238" s="39">
        <v>4</v>
      </c>
      <c r="H238" s="39">
        <v>5</v>
      </c>
      <c r="I238" s="39">
        <v>5</v>
      </c>
      <c r="J238" s="17" t="s">
        <v>5</v>
      </c>
      <c r="K238" s="39" t="s">
        <v>6</v>
      </c>
      <c r="L238" s="39" t="s">
        <v>7</v>
      </c>
      <c r="M238" s="42" t="s">
        <v>8</v>
      </c>
    </row>
    <row r="239" spans="2:13" ht="15.75">
      <c r="B239" s="19">
        <v>2006</v>
      </c>
      <c r="C239" s="20"/>
      <c r="D239" s="21">
        <v>4</v>
      </c>
      <c r="E239" s="22">
        <v>4.8</v>
      </c>
      <c r="F239" s="22">
        <v>3.7</v>
      </c>
      <c r="G239" s="22">
        <v>4</v>
      </c>
      <c r="H239" s="22">
        <v>4.2</v>
      </c>
      <c r="I239" s="22">
        <v>4.4</v>
      </c>
      <c r="J239" s="23">
        <f>SUM(D239:I239)-MAX(D239:I239)-MIN(D239:I239)</f>
        <v>16.6</v>
      </c>
      <c r="K239" s="13">
        <f>ROUND(J239/4,4)</f>
        <v>4.15</v>
      </c>
      <c r="L239" s="13">
        <f>F15</f>
        <v>1.6</v>
      </c>
      <c r="M239" s="24">
        <f>K239*L239</f>
        <v>6.640000000000001</v>
      </c>
    </row>
    <row r="240" spans="2:13" ht="15.75">
      <c r="B240" s="19" t="s">
        <v>51</v>
      </c>
      <c r="C240" s="20"/>
      <c r="D240" s="25">
        <v>4.2</v>
      </c>
      <c r="E240" s="25">
        <v>4.2</v>
      </c>
      <c r="F240" s="25">
        <v>4.9</v>
      </c>
      <c r="G240" s="22">
        <v>5.1</v>
      </c>
      <c r="H240" s="25">
        <v>4.8</v>
      </c>
      <c r="I240" s="25">
        <v>5.2</v>
      </c>
      <c r="J240" s="23">
        <f>SUM(D240:I240)-MAX(D240:I240)-MIN(D240:I240)</f>
        <v>19</v>
      </c>
      <c r="K240" s="13">
        <f>ROUND(J240/4,4)</f>
        <v>4.75</v>
      </c>
      <c r="L240" s="11">
        <f>F16</f>
        <v>2</v>
      </c>
      <c r="M240" s="24">
        <f>K240*L240</f>
        <v>9.5</v>
      </c>
    </row>
    <row r="241" spans="2:13" ht="15.75">
      <c r="B241" s="19"/>
      <c r="C241" s="20"/>
      <c r="D241" s="25">
        <v>3.1</v>
      </c>
      <c r="E241" s="26">
        <v>4.3</v>
      </c>
      <c r="F241" s="26">
        <v>3.8</v>
      </c>
      <c r="G241" s="26">
        <v>3.5</v>
      </c>
      <c r="H241" s="26">
        <v>3.8</v>
      </c>
      <c r="I241" s="26">
        <v>3</v>
      </c>
      <c r="J241" s="23">
        <f>SUM(D241:I241)-MAX(D241:I241)-MIN(D241:I241)</f>
        <v>14.2</v>
      </c>
      <c r="K241" s="13">
        <f>ROUND(J241/4,4)</f>
        <v>3.55</v>
      </c>
      <c r="L241" s="11">
        <f>F17</f>
        <v>1.9</v>
      </c>
      <c r="M241" s="24">
        <f>K241*L241</f>
        <v>6.744999999999999</v>
      </c>
    </row>
    <row r="242" spans="2:13" ht="16.5" thickBot="1">
      <c r="B242" s="28"/>
      <c r="C242" s="29"/>
      <c r="D242" s="32">
        <v>4</v>
      </c>
      <c r="E242" s="32">
        <v>4</v>
      </c>
      <c r="F242" s="32">
        <v>4</v>
      </c>
      <c r="G242" s="32">
        <v>3.8</v>
      </c>
      <c r="H242" s="32">
        <v>3.8</v>
      </c>
      <c r="I242" s="32">
        <v>4</v>
      </c>
      <c r="J242" s="23">
        <f>SUM(D242:I242)-MAX(D242:I242)-MIN(D242:I242)</f>
        <v>15.8</v>
      </c>
      <c r="K242" s="13">
        <f>ROUND(J242/4,4)</f>
        <v>3.95</v>
      </c>
      <c r="L242" s="11">
        <f>F18</f>
        <v>1.6</v>
      </c>
      <c r="M242" s="24">
        <f>K242*L242</f>
        <v>6.32</v>
      </c>
    </row>
    <row r="244" spans="10:13" ht="15.75">
      <c r="J244" s="39" t="s">
        <v>9</v>
      </c>
      <c r="K244" s="39"/>
      <c r="L244" s="11">
        <f>SUM(L239:L242)</f>
        <v>7.1</v>
      </c>
      <c r="M244" s="40">
        <f>SUM(M239:M242)</f>
        <v>29.205</v>
      </c>
    </row>
    <row r="245" spans="10:13" ht="15.75">
      <c r="J245" s="39"/>
      <c r="K245" s="39"/>
      <c r="L245" s="39"/>
      <c r="M245" s="40">
        <f>M244/L244*10</f>
        <v>41.13380281690141</v>
      </c>
    </row>
    <row r="247" spans="1:5" ht="16.5" thickBot="1">
      <c r="A247" s="186">
        <f>A237+1</f>
        <v>24</v>
      </c>
      <c r="E247" s="12" t="s">
        <v>4</v>
      </c>
    </row>
    <row r="248" spans="2:13" ht="16.5" thickBot="1">
      <c r="B248" s="52" t="s">
        <v>89</v>
      </c>
      <c r="C248" s="15"/>
      <c r="D248" s="41">
        <v>1</v>
      </c>
      <c r="E248" s="39">
        <v>2</v>
      </c>
      <c r="F248" s="39">
        <v>3</v>
      </c>
      <c r="G248" s="39">
        <v>4</v>
      </c>
      <c r="H248" s="39">
        <v>5</v>
      </c>
      <c r="I248" s="39">
        <v>6</v>
      </c>
      <c r="J248" s="17" t="s">
        <v>5</v>
      </c>
      <c r="K248" s="39" t="s">
        <v>6</v>
      </c>
      <c r="L248" s="39" t="s">
        <v>7</v>
      </c>
      <c r="M248" s="42" t="s">
        <v>8</v>
      </c>
    </row>
    <row r="249" spans="2:13" ht="15.75">
      <c r="B249" s="19">
        <v>2006</v>
      </c>
      <c r="C249" s="20"/>
      <c r="D249" s="21">
        <v>2.6</v>
      </c>
      <c r="E249" s="21">
        <v>3.6</v>
      </c>
      <c r="F249" s="21">
        <v>3.4</v>
      </c>
      <c r="G249" s="21">
        <v>3.3</v>
      </c>
      <c r="H249" s="22">
        <v>3.8</v>
      </c>
      <c r="I249" s="22">
        <v>3.6</v>
      </c>
      <c r="J249" s="23">
        <f>SUM(D249:I249)-MAX(D249:I249)-MIN(D249:I249)</f>
        <v>13.9</v>
      </c>
      <c r="K249" s="13">
        <f>ROUND(J249/4,4)</f>
        <v>3.475</v>
      </c>
      <c r="L249" s="13">
        <f>F15</f>
        <v>1.6</v>
      </c>
      <c r="M249" s="24">
        <f>K249*L249</f>
        <v>5.5600000000000005</v>
      </c>
    </row>
    <row r="250" spans="2:13" ht="15.75">
      <c r="B250" s="19" t="s">
        <v>51</v>
      </c>
      <c r="C250" s="20"/>
      <c r="D250" s="25">
        <v>3</v>
      </c>
      <c r="E250" s="25">
        <v>3</v>
      </c>
      <c r="F250" s="25">
        <v>3.9</v>
      </c>
      <c r="G250" s="22">
        <v>3.4</v>
      </c>
      <c r="H250" s="25">
        <v>3</v>
      </c>
      <c r="I250" s="25">
        <v>3.6</v>
      </c>
      <c r="J250" s="23">
        <f>SUM(D250:I250)-MAX(D250:I250)-MIN(D250:I250)</f>
        <v>13.000000000000004</v>
      </c>
      <c r="K250" s="13">
        <f>ROUND(J250/4,4)</f>
        <v>3.25</v>
      </c>
      <c r="L250" s="11">
        <f>F16</f>
        <v>2</v>
      </c>
      <c r="M250" s="24">
        <f>K250*L250</f>
        <v>6.5</v>
      </c>
    </row>
    <row r="251" spans="2:13" ht="15.75">
      <c r="B251" s="19"/>
      <c r="C251" s="20"/>
      <c r="D251" s="25">
        <v>2.8</v>
      </c>
      <c r="E251" s="26">
        <v>3.4</v>
      </c>
      <c r="F251" s="26">
        <v>3.3</v>
      </c>
      <c r="G251" s="26">
        <v>3.4</v>
      </c>
      <c r="H251" s="26">
        <v>2.7</v>
      </c>
      <c r="I251" s="26">
        <v>2.6</v>
      </c>
      <c r="J251" s="23">
        <f>SUM(D251:I251)-MAX(D251:I251)-MIN(D251:I251)</f>
        <v>12.200000000000003</v>
      </c>
      <c r="K251" s="13">
        <f>ROUND(J251/4,4)</f>
        <v>3.05</v>
      </c>
      <c r="L251" s="11">
        <f>F17</f>
        <v>1.9</v>
      </c>
      <c r="M251" s="24">
        <f>K251*L251</f>
        <v>5.794999999999999</v>
      </c>
    </row>
    <row r="252" spans="2:13" ht="16.5" thickBot="1">
      <c r="B252" s="28"/>
      <c r="C252" s="29"/>
      <c r="D252" s="32">
        <v>3.2</v>
      </c>
      <c r="E252" s="32">
        <v>3.2</v>
      </c>
      <c r="F252" s="32">
        <v>3.3</v>
      </c>
      <c r="G252" s="32">
        <v>3.2</v>
      </c>
      <c r="H252" s="32">
        <v>3</v>
      </c>
      <c r="I252" s="32">
        <v>3</v>
      </c>
      <c r="J252" s="23">
        <f>SUM(D252:I252)-MAX(D252:I252)-MIN(D252:I252)</f>
        <v>12.599999999999998</v>
      </c>
      <c r="K252" s="13">
        <f>ROUND(J252/4,4)</f>
        <v>3.15</v>
      </c>
      <c r="L252" s="11">
        <f>F18</f>
        <v>1.6</v>
      </c>
      <c r="M252" s="24">
        <f>K252*L252</f>
        <v>5.04</v>
      </c>
    </row>
    <row r="254" spans="10:13" ht="15.75">
      <c r="J254" s="39" t="s">
        <v>9</v>
      </c>
      <c r="K254" s="39"/>
      <c r="L254" s="11">
        <f>SUM(L249:L252)</f>
        <v>7.1</v>
      </c>
      <c r="M254" s="40">
        <f>SUM(M249:M252)</f>
        <v>22.895</v>
      </c>
    </row>
    <row r="255" spans="10:13" ht="15.75">
      <c r="J255" s="39"/>
      <c r="K255" s="39"/>
      <c r="L255" s="39"/>
      <c r="M255" s="40">
        <f>M254/L254*10</f>
        <v>32.24647887323944</v>
      </c>
    </row>
    <row r="256" spans="1:5" ht="16.5" thickBot="1">
      <c r="A256" s="186">
        <f>A247+1</f>
        <v>25</v>
      </c>
      <c r="E256" s="12" t="s">
        <v>4</v>
      </c>
    </row>
    <row r="257" spans="2:13" ht="16.5" thickBot="1">
      <c r="B257" s="48" t="s">
        <v>90</v>
      </c>
      <c r="C257" s="15"/>
      <c r="D257" s="41">
        <v>1</v>
      </c>
      <c r="E257" s="39">
        <v>2</v>
      </c>
      <c r="F257" s="39">
        <v>3</v>
      </c>
      <c r="G257" s="39">
        <v>4</v>
      </c>
      <c r="H257" s="39">
        <v>5</v>
      </c>
      <c r="I257" s="39">
        <v>5</v>
      </c>
      <c r="J257" s="17" t="s">
        <v>5</v>
      </c>
      <c r="K257" s="39" t="s">
        <v>6</v>
      </c>
      <c r="L257" s="39" t="s">
        <v>7</v>
      </c>
      <c r="M257" s="42" t="s">
        <v>8</v>
      </c>
    </row>
    <row r="258" spans="2:13" ht="15.75">
      <c r="B258" s="19">
        <v>2002</v>
      </c>
      <c r="C258" s="20"/>
      <c r="D258" s="21">
        <v>5.7</v>
      </c>
      <c r="E258" s="21">
        <v>5.6</v>
      </c>
      <c r="F258" s="22">
        <v>5.6</v>
      </c>
      <c r="G258" s="22">
        <v>5.9</v>
      </c>
      <c r="H258" s="22">
        <v>5.5</v>
      </c>
      <c r="I258" s="22">
        <v>5.5</v>
      </c>
      <c r="J258" s="23">
        <f>SUM(D258:I258)-MAX(D258:I258)-MIN(D258:I258)</f>
        <v>22.4</v>
      </c>
      <c r="K258" s="13">
        <f>ROUND(J258/4,4)</f>
        <v>5.6</v>
      </c>
      <c r="L258" s="13">
        <f>F15</f>
        <v>1.6</v>
      </c>
      <c r="M258" s="24">
        <f>K258*L258</f>
        <v>8.959999999999999</v>
      </c>
    </row>
    <row r="259" spans="2:13" ht="15.75">
      <c r="B259" s="19" t="s">
        <v>80</v>
      </c>
      <c r="C259" s="20"/>
      <c r="D259" s="25">
        <v>6.3</v>
      </c>
      <c r="E259" s="25">
        <v>6.1</v>
      </c>
      <c r="F259" s="25">
        <v>6.3</v>
      </c>
      <c r="G259" s="25">
        <v>5.8</v>
      </c>
      <c r="H259" s="25">
        <v>5.9</v>
      </c>
      <c r="I259" s="25">
        <v>5.5</v>
      </c>
      <c r="J259" s="23">
        <f>SUM(D259:I259)-MAX(D259:I259)-MIN(D259:I259)</f>
        <v>24.099999999999998</v>
      </c>
      <c r="K259" s="13">
        <f>ROUND(J259/4,4)</f>
        <v>6.025</v>
      </c>
      <c r="L259" s="11">
        <f>F16</f>
        <v>2</v>
      </c>
      <c r="M259" s="24">
        <f>K259*L259</f>
        <v>12.05</v>
      </c>
    </row>
    <row r="260" spans="2:13" ht="15.75">
      <c r="B260" s="19"/>
      <c r="C260" s="20"/>
      <c r="D260" s="25">
        <v>5.3</v>
      </c>
      <c r="E260" s="26">
        <v>4.9</v>
      </c>
      <c r="F260" s="26">
        <v>5</v>
      </c>
      <c r="G260" s="26">
        <v>5.5</v>
      </c>
      <c r="H260" s="26">
        <v>5.3</v>
      </c>
      <c r="I260" s="26">
        <v>5.4</v>
      </c>
      <c r="J260" s="23">
        <f>SUM(D260:I260)-MAX(D260:I260)-MIN(D260:I260)</f>
        <v>21</v>
      </c>
      <c r="K260" s="13">
        <f>ROUND(J260/4,4)</f>
        <v>5.25</v>
      </c>
      <c r="L260" s="11">
        <f>F17</f>
        <v>1.9</v>
      </c>
      <c r="M260" s="24">
        <f>K260*L260</f>
        <v>9.975</v>
      </c>
    </row>
    <row r="261" spans="2:13" ht="16.5" thickBot="1">
      <c r="B261" s="28"/>
      <c r="C261" s="29"/>
      <c r="D261" s="32">
        <v>6.2</v>
      </c>
      <c r="E261" s="32">
        <v>5.9</v>
      </c>
      <c r="F261" s="32">
        <v>6.2</v>
      </c>
      <c r="G261" s="32">
        <v>6.1</v>
      </c>
      <c r="H261" s="32">
        <v>6</v>
      </c>
      <c r="I261" s="32">
        <v>6.3</v>
      </c>
      <c r="J261" s="23">
        <f>SUM(D261:I261)-MAX(D261:I261)-MIN(D261:I261)</f>
        <v>24.499999999999993</v>
      </c>
      <c r="K261" s="13">
        <f>ROUND(J261/4,4)</f>
        <v>6.125</v>
      </c>
      <c r="L261" s="11">
        <f>F18</f>
        <v>1.6</v>
      </c>
      <c r="M261" s="24">
        <f>K261*L261</f>
        <v>9.8</v>
      </c>
    </row>
    <row r="263" spans="10:13" ht="15.75">
      <c r="J263" s="39" t="s">
        <v>9</v>
      </c>
      <c r="K263" s="39"/>
      <c r="L263" s="11">
        <f>SUM(L258:L261)</f>
        <v>7.1</v>
      </c>
      <c r="M263" s="40">
        <f>SUM(M258:M261)</f>
        <v>40.785</v>
      </c>
    </row>
    <row r="264" spans="10:13" ht="15.75">
      <c r="J264" s="39"/>
      <c r="K264" s="39"/>
      <c r="L264" s="39"/>
      <c r="M264" s="40">
        <f>M263/L263*10</f>
        <v>57.443661971830984</v>
      </c>
    </row>
    <row r="266" spans="1:5" ht="16.5" thickBot="1">
      <c r="A266" s="186">
        <f>A256+1</f>
        <v>26</v>
      </c>
      <c r="E266" s="12" t="s">
        <v>4</v>
      </c>
    </row>
    <row r="267" spans="2:13" ht="16.5" thickBot="1">
      <c r="B267" s="48" t="s">
        <v>91</v>
      </c>
      <c r="C267" s="15"/>
      <c r="D267" s="41">
        <v>1</v>
      </c>
      <c r="E267" s="39">
        <v>2</v>
      </c>
      <c r="F267" s="39">
        <v>3</v>
      </c>
      <c r="G267" s="39">
        <v>4</v>
      </c>
      <c r="H267" s="39">
        <v>5</v>
      </c>
      <c r="I267" s="39">
        <v>5</v>
      </c>
      <c r="J267" s="17" t="s">
        <v>5</v>
      </c>
      <c r="K267" s="39" t="s">
        <v>6</v>
      </c>
      <c r="L267" s="39" t="s">
        <v>7</v>
      </c>
      <c r="M267" s="42" t="s">
        <v>8</v>
      </c>
    </row>
    <row r="268" spans="2:13" ht="15.75">
      <c r="B268" s="19">
        <v>2005</v>
      </c>
      <c r="C268" s="20"/>
      <c r="D268" s="21">
        <v>5.1</v>
      </c>
      <c r="E268" s="22">
        <v>4.7</v>
      </c>
      <c r="F268" s="22">
        <v>5</v>
      </c>
      <c r="G268" s="22">
        <v>5.3</v>
      </c>
      <c r="H268" s="22">
        <v>4.8</v>
      </c>
      <c r="I268" s="22">
        <v>5</v>
      </c>
      <c r="J268" s="23">
        <f>SUM(D268:I268)-MAX(D268:I268)-MIN(D268:I268)</f>
        <v>19.900000000000002</v>
      </c>
      <c r="K268" s="13">
        <f>ROUND(J268/4,4)</f>
        <v>4.975</v>
      </c>
      <c r="L268" s="13">
        <f>F15</f>
        <v>1.6</v>
      </c>
      <c r="M268" s="24">
        <f>K268*L268</f>
        <v>7.96</v>
      </c>
    </row>
    <row r="269" spans="2:13" ht="15.75">
      <c r="B269" s="19" t="s">
        <v>74</v>
      </c>
      <c r="C269" s="20"/>
      <c r="D269" s="25">
        <v>5.5</v>
      </c>
      <c r="E269" s="25">
        <v>5</v>
      </c>
      <c r="F269" s="25">
        <v>5.4</v>
      </c>
      <c r="G269" s="22">
        <v>5.2</v>
      </c>
      <c r="H269" s="25">
        <v>5.5</v>
      </c>
      <c r="I269" s="25">
        <v>5.5</v>
      </c>
      <c r="J269" s="23">
        <f>SUM(D269:I269)-MAX(D269:I269)-MIN(D269:I269)</f>
        <v>21.6</v>
      </c>
      <c r="K269" s="13">
        <f>ROUND(J269/4,4)</f>
        <v>5.4</v>
      </c>
      <c r="L269" s="11">
        <f>F16</f>
        <v>2</v>
      </c>
      <c r="M269" s="24">
        <f>K269*L269</f>
        <v>10.8</v>
      </c>
    </row>
    <row r="270" spans="2:13" ht="15.75">
      <c r="B270" s="19"/>
      <c r="C270" s="20"/>
      <c r="D270" s="25">
        <v>4</v>
      </c>
      <c r="E270" s="26">
        <v>3.5</v>
      </c>
      <c r="F270" s="26">
        <v>3.6</v>
      </c>
      <c r="G270" s="25">
        <v>5</v>
      </c>
      <c r="H270" s="26">
        <v>3.8</v>
      </c>
      <c r="I270" s="26">
        <v>4</v>
      </c>
      <c r="J270" s="23">
        <f>SUM(D270:I270)-MAX(D270:I270)-MIN(D270:I270)</f>
        <v>15.400000000000002</v>
      </c>
      <c r="K270" s="13">
        <f>ROUND(J270/4,4)</f>
        <v>3.85</v>
      </c>
      <c r="L270" s="11">
        <f>F17</f>
        <v>1.9</v>
      </c>
      <c r="M270" s="24">
        <f>K270*L270</f>
        <v>7.3149999999999995</v>
      </c>
    </row>
    <row r="271" spans="2:13" ht="16.5" thickBot="1">
      <c r="B271" s="28"/>
      <c r="C271" s="29"/>
      <c r="D271" s="32">
        <v>5</v>
      </c>
      <c r="E271" s="32">
        <v>5</v>
      </c>
      <c r="F271" s="32">
        <v>5.6</v>
      </c>
      <c r="G271" s="32">
        <v>5.2</v>
      </c>
      <c r="H271" s="32">
        <v>5.4</v>
      </c>
      <c r="I271" s="32">
        <v>5.4</v>
      </c>
      <c r="J271" s="23">
        <f>SUM(D271:I271)-MAX(D271:I271)-MIN(D271:I271)</f>
        <v>21</v>
      </c>
      <c r="K271" s="13">
        <f>ROUND(J271/4,4)</f>
        <v>5.25</v>
      </c>
      <c r="L271" s="11">
        <f>F18</f>
        <v>1.6</v>
      </c>
      <c r="M271" s="24">
        <f>K271*L271</f>
        <v>8.4</v>
      </c>
    </row>
    <row r="273" spans="10:13" ht="15.75">
      <c r="J273" s="39" t="s">
        <v>9</v>
      </c>
      <c r="K273" s="39"/>
      <c r="L273" s="11">
        <f>SUM(L268:L271)</f>
        <v>7.1</v>
      </c>
      <c r="M273" s="40">
        <f>SUM(M268:M271)</f>
        <v>34.475</v>
      </c>
    </row>
    <row r="274" spans="10:13" ht="15.75">
      <c r="J274" s="39"/>
      <c r="K274" s="39"/>
      <c r="L274" s="39"/>
      <c r="M274" s="40">
        <f>M273/L273*10</f>
        <v>48.55633802816902</v>
      </c>
    </row>
    <row r="276" spans="1:5" ht="16.5" thickBot="1">
      <c r="A276" s="186">
        <f>A266+1</f>
        <v>27</v>
      </c>
      <c r="E276" s="12" t="s">
        <v>4</v>
      </c>
    </row>
    <row r="277" spans="1:13" ht="16.5" thickBot="1">
      <c r="A277" s="12" t="s">
        <v>31</v>
      </c>
      <c r="B277" s="48" t="s">
        <v>92</v>
      </c>
      <c r="C277" s="15"/>
      <c r="D277" s="41">
        <v>1</v>
      </c>
      <c r="E277" s="39">
        <v>2</v>
      </c>
      <c r="F277" s="39">
        <v>3</v>
      </c>
      <c r="G277" s="39">
        <v>4</v>
      </c>
      <c r="H277" s="39">
        <v>5</v>
      </c>
      <c r="I277" s="39">
        <v>5</v>
      </c>
      <c r="J277" s="17" t="s">
        <v>5</v>
      </c>
      <c r="K277" s="39" t="s">
        <v>6</v>
      </c>
      <c r="L277" s="39" t="s">
        <v>7</v>
      </c>
      <c r="M277" s="42" t="s">
        <v>8</v>
      </c>
    </row>
    <row r="278" spans="2:13" ht="15.75">
      <c r="B278" s="19">
        <v>2000</v>
      </c>
      <c r="C278" s="20"/>
      <c r="D278" s="25">
        <v>4.8</v>
      </c>
      <c r="E278" s="25">
        <v>5</v>
      </c>
      <c r="F278" s="22">
        <v>5</v>
      </c>
      <c r="G278" s="22">
        <v>5.6</v>
      </c>
      <c r="H278" s="22">
        <v>5</v>
      </c>
      <c r="I278" s="22">
        <v>5</v>
      </c>
      <c r="J278" s="23">
        <f>SUM(D278:I278)-MAX(D278:I278)-MIN(D278:I278)</f>
        <v>19.999999999999996</v>
      </c>
      <c r="K278" s="13">
        <f>ROUND(J278/4,4)</f>
        <v>5</v>
      </c>
      <c r="L278" s="13">
        <f>F15</f>
        <v>1.6</v>
      </c>
      <c r="M278" s="24">
        <f>K278*L278</f>
        <v>8</v>
      </c>
    </row>
    <row r="279" spans="2:13" ht="15.75">
      <c r="B279" s="19" t="s">
        <v>93</v>
      </c>
      <c r="C279" s="20"/>
      <c r="D279" s="25">
        <v>6.5</v>
      </c>
      <c r="E279" s="25">
        <v>6.3</v>
      </c>
      <c r="F279" s="22">
        <v>6.3</v>
      </c>
      <c r="G279" s="22">
        <v>6.3</v>
      </c>
      <c r="H279" s="25">
        <v>6.1</v>
      </c>
      <c r="I279" s="25">
        <v>6.1</v>
      </c>
      <c r="J279" s="23">
        <f>SUM(D279:I279)-MAX(D279:I279)-MIN(D279:I279)</f>
        <v>25</v>
      </c>
      <c r="K279" s="13">
        <f>ROUND(J279/4,4)</f>
        <v>6.25</v>
      </c>
      <c r="L279" s="11">
        <f>F16</f>
        <v>2</v>
      </c>
      <c r="M279" s="24">
        <f>K279*L279</f>
        <v>12.5</v>
      </c>
    </row>
    <row r="280" spans="2:13" ht="15.75">
      <c r="B280" s="19"/>
      <c r="C280" s="20"/>
      <c r="D280" s="25">
        <v>5</v>
      </c>
      <c r="E280" s="26">
        <v>3.6</v>
      </c>
      <c r="F280" s="25">
        <v>4.3</v>
      </c>
      <c r="G280" s="26">
        <v>4</v>
      </c>
      <c r="H280" s="26">
        <v>4.9</v>
      </c>
      <c r="I280" s="26">
        <v>4.4</v>
      </c>
      <c r="J280" s="23">
        <f>SUM(D280:I280)-MAX(D280:I280)-MIN(D280:I280)</f>
        <v>17.599999999999994</v>
      </c>
      <c r="K280" s="13">
        <f>ROUND(J280/4,4)</f>
        <v>4.4</v>
      </c>
      <c r="L280" s="11">
        <f>F17</f>
        <v>1.9</v>
      </c>
      <c r="M280" s="24">
        <f>K280*L280</f>
        <v>8.36</v>
      </c>
    </row>
    <row r="281" spans="2:13" ht="16.5" thickBot="1">
      <c r="B281" s="28"/>
      <c r="C281" s="29"/>
      <c r="D281" s="32">
        <v>5.4</v>
      </c>
      <c r="E281" s="32">
        <v>5.6</v>
      </c>
      <c r="F281" s="32">
        <v>5.6</v>
      </c>
      <c r="G281" s="32">
        <v>5.6</v>
      </c>
      <c r="H281" s="32">
        <v>5.5</v>
      </c>
      <c r="I281" s="32">
        <v>5.9</v>
      </c>
      <c r="J281" s="23">
        <f>SUM(D281:I281)-MAX(D281:I281)-MIN(D281:I281)</f>
        <v>22.300000000000004</v>
      </c>
      <c r="K281" s="13">
        <f>ROUND(J281/4,4)</f>
        <v>5.575</v>
      </c>
      <c r="L281" s="11">
        <f>F18</f>
        <v>1.6</v>
      </c>
      <c r="M281" s="24">
        <f>K281*L281</f>
        <v>8.92</v>
      </c>
    </row>
    <row r="283" spans="10:13" ht="15.75">
      <c r="J283" s="39" t="s">
        <v>9</v>
      </c>
      <c r="K283" s="39"/>
      <c r="L283" s="11">
        <f>SUM(L278:L281)</f>
        <v>7.1</v>
      </c>
      <c r="M283" s="40">
        <f>SUM(M278:M281)</f>
        <v>37.78</v>
      </c>
    </row>
    <row r="284" spans="10:13" ht="15.75">
      <c r="J284" s="39"/>
      <c r="K284" s="39"/>
      <c r="L284" s="39"/>
      <c r="M284" s="40">
        <f>M283/L283*10</f>
        <v>53.21126760563381</v>
      </c>
    </row>
    <row r="286" spans="1:5" ht="16.5" thickBot="1">
      <c r="A286" s="186">
        <f>A276+1</f>
        <v>28</v>
      </c>
      <c r="E286" s="12" t="s">
        <v>4</v>
      </c>
    </row>
    <row r="287" spans="2:13" ht="16.5" thickBot="1">
      <c r="B287" s="48" t="s">
        <v>94</v>
      </c>
      <c r="C287" s="15"/>
      <c r="D287" s="41">
        <v>1</v>
      </c>
      <c r="E287" s="39">
        <v>2</v>
      </c>
      <c r="F287" s="39">
        <v>3</v>
      </c>
      <c r="G287" s="39">
        <v>4</v>
      </c>
      <c r="H287" s="39">
        <v>5</v>
      </c>
      <c r="I287" s="39">
        <v>5</v>
      </c>
      <c r="J287" s="17" t="s">
        <v>5</v>
      </c>
      <c r="K287" s="39" t="s">
        <v>6</v>
      </c>
      <c r="L287" s="39" t="s">
        <v>7</v>
      </c>
      <c r="M287" s="42" t="s">
        <v>8</v>
      </c>
    </row>
    <row r="288" spans="2:13" ht="15.75">
      <c r="B288" s="19">
        <v>2002</v>
      </c>
      <c r="C288" s="20"/>
      <c r="D288" s="21">
        <v>3.8</v>
      </c>
      <c r="E288" s="22">
        <v>3.3</v>
      </c>
      <c r="F288" s="22">
        <v>3.2</v>
      </c>
      <c r="G288" s="22">
        <v>3.5</v>
      </c>
      <c r="H288" s="22">
        <v>3.9</v>
      </c>
      <c r="I288" s="22">
        <v>3.3</v>
      </c>
      <c r="J288" s="23">
        <f>SUM(D288:I288)-MAX(D288:I288)-MIN(D288:I288)</f>
        <v>13.900000000000002</v>
      </c>
      <c r="K288" s="13">
        <f>ROUND(J288/4,4)</f>
        <v>3.475</v>
      </c>
      <c r="L288" s="13">
        <f>F15</f>
        <v>1.6</v>
      </c>
      <c r="M288" s="24">
        <f>K288*L288</f>
        <v>5.5600000000000005</v>
      </c>
    </row>
    <row r="289" spans="2:13" ht="15.75">
      <c r="B289" s="19" t="s">
        <v>61</v>
      </c>
      <c r="C289" s="20"/>
      <c r="D289" s="25">
        <v>5</v>
      </c>
      <c r="E289" s="25">
        <v>4.5</v>
      </c>
      <c r="F289" s="25">
        <v>4.3</v>
      </c>
      <c r="G289" s="22">
        <v>4.1</v>
      </c>
      <c r="H289" s="25">
        <v>4.6</v>
      </c>
      <c r="I289" s="25">
        <v>4.9</v>
      </c>
      <c r="J289" s="23">
        <f>SUM(D289:I289)-MAX(D289:I289)-MIN(D289:I289)</f>
        <v>18.299999999999997</v>
      </c>
      <c r="K289" s="13">
        <f>ROUND(J289/4,4)</f>
        <v>4.575</v>
      </c>
      <c r="L289" s="11">
        <f>F16</f>
        <v>2</v>
      </c>
      <c r="M289" s="24">
        <f>K289*L289</f>
        <v>9.15</v>
      </c>
    </row>
    <row r="290" spans="2:13" ht="15.75">
      <c r="B290" s="19"/>
      <c r="C290" s="20"/>
      <c r="D290" s="25">
        <v>2.7</v>
      </c>
      <c r="E290" s="26">
        <v>2.2</v>
      </c>
      <c r="F290" s="26">
        <v>2.3</v>
      </c>
      <c r="G290" s="26">
        <v>2.5</v>
      </c>
      <c r="H290" s="26">
        <v>2.9</v>
      </c>
      <c r="I290" s="26">
        <v>2.4</v>
      </c>
      <c r="J290" s="23">
        <f>SUM(D290:I290)-MAX(D290:I290)-MIN(D290:I290)</f>
        <v>9.899999999999999</v>
      </c>
      <c r="K290" s="13">
        <f>ROUND(J290/4,4)</f>
        <v>2.475</v>
      </c>
      <c r="L290" s="11">
        <f>F17</f>
        <v>1.9</v>
      </c>
      <c r="M290" s="24">
        <f>K290*L290</f>
        <v>4.7025</v>
      </c>
    </row>
    <row r="291" spans="2:13" ht="16.5" thickBot="1">
      <c r="B291" s="28"/>
      <c r="C291" s="29"/>
      <c r="D291" s="32">
        <v>4</v>
      </c>
      <c r="E291" s="32">
        <v>4.7</v>
      </c>
      <c r="F291" s="32">
        <v>4.1</v>
      </c>
      <c r="G291" s="32">
        <v>3.8</v>
      </c>
      <c r="H291" s="32">
        <v>4.6</v>
      </c>
      <c r="I291" s="32">
        <v>4.9</v>
      </c>
      <c r="J291" s="23">
        <f>SUM(D291:I291)-MAX(D291:I291)-MIN(D291:I291)</f>
        <v>17.399999999999995</v>
      </c>
      <c r="K291" s="13">
        <f>ROUND(J291/4,4)</f>
        <v>4.35</v>
      </c>
      <c r="L291" s="11">
        <f>F18</f>
        <v>1.6</v>
      </c>
      <c r="M291" s="24">
        <f>K291*L291</f>
        <v>6.96</v>
      </c>
    </row>
    <row r="292" ht="15.75">
      <c r="D292" s="53"/>
    </row>
    <row r="293" spans="10:13" ht="15.75">
      <c r="J293" s="39" t="s">
        <v>9</v>
      </c>
      <c r="K293" s="39"/>
      <c r="L293" s="11">
        <f>SUM(L288:L291)</f>
        <v>7.1</v>
      </c>
      <c r="M293" s="40">
        <f>SUM(M288:M291)</f>
        <v>26.372500000000002</v>
      </c>
    </row>
    <row r="294" spans="10:13" ht="15.75">
      <c r="J294" s="39"/>
      <c r="K294" s="39"/>
      <c r="L294" s="39"/>
      <c r="M294" s="40">
        <f>M293/L293*10</f>
        <v>37.1443661971831</v>
      </c>
    </row>
    <row r="296" spans="1:5" ht="16.5" thickBot="1">
      <c r="A296" s="186">
        <f>A286+1</f>
        <v>29</v>
      </c>
      <c r="E296" s="12" t="s">
        <v>4</v>
      </c>
    </row>
    <row r="297" spans="2:13" ht="16.5" thickBot="1">
      <c r="B297" s="48" t="s">
        <v>95</v>
      </c>
      <c r="C297" s="15"/>
      <c r="D297" s="41">
        <v>1</v>
      </c>
      <c r="E297" s="39">
        <v>2</v>
      </c>
      <c r="F297" s="39">
        <v>3</v>
      </c>
      <c r="G297" s="39">
        <v>4</v>
      </c>
      <c r="H297" s="39">
        <v>5</v>
      </c>
      <c r="I297" s="39">
        <v>5</v>
      </c>
      <c r="J297" s="17" t="s">
        <v>5</v>
      </c>
      <c r="K297" s="39" t="s">
        <v>6</v>
      </c>
      <c r="L297" s="39" t="s">
        <v>7</v>
      </c>
      <c r="M297" s="42" t="s">
        <v>8</v>
      </c>
    </row>
    <row r="298" spans="2:13" ht="15.75">
      <c r="B298" s="19">
        <v>2004</v>
      </c>
      <c r="C298" s="20"/>
      <c r="D298" s="21">
        <v>4</v>
      </c>
      <c r="E298" s="22">
        <v>4.7</v>
      </c>
      <c r="F298" s="22">
        <v>4</v>
      </c>
      <c r="G298" s="22">
        <v>5</v>
      </c>
      <c r="H298" s="22">
        <v>4.3</v>
      </c>
      <c r="I298" s="22">
        <v>5.1</v>
      </c>
      <c r="J298" s="23">
        <f>SUM(D298:I298)-MAX(D298:I298)-MIN(D298:I298)</f>
        <v>18</v>
      </c>
      <c r="K298" s="13">
        <f>ROUND(J298/4,4)</f>
        <v>4.5</v>
      </c>
      <c r="L298" s="13">
        <f>F15</f>
        <v>1.6</v>
      </c>
      <c r="M298" s="24">
        <f>K298*L298</f>
        <v>7.2</v>
      </c>
    </row>
    <row r="299" spans="2:13" ht="15.75">
      <c r="B299" s="19" t="s">
        <v>74</v>
      </c>
      <c r="C299" s="20"/>
      <c r="D299" s="25">
        <v>5.4</v>
      </c>
      <c r="E299" s="25">
        <v>5.2</v>
      </c>
      <c r="F299" s="25">
        <v>5</v>
      </c>
      <c r="G299" s="22">
        <v>5</v>
      </c>
      <c r="H299" s="25">
        <v>4.9</v>
      </c>
      <c r="I299" s="25">
        <v>5</v>
      </c>
      <c r="J299" s="23">
        <f>SUM(D299:I299)-MAX(D299:I299)-MIN(D299:I299)</f>
        <v>20.200000000000003</v>
      </c>
      <c r="K299" s="13">
        <f>ROUND(J299/4,4)</f>
        <v>5.05</v>
      </c>
      <c r="L299" s="11">
        <f>F16</f>
        <v>2</v>
      </c>
      <c r="M299" s="24">
        <f>K299*L299</f>
        <v>10.1</v>
      </c>
    </row>
    <row r="300" spans="2:13" ht="15.75">
      <c r="B300" s="19"/>
      <c r="C300" s="20"/>
      <c r="D300" s="25">
        <v>4.7</v>
      </c>
      <c r="E300" s="26">
        <v>4.2</v>
      </c>
      <c r="F300" s="26">
        <v>4.5</v>
      </c>
      <c r="G300" s="26">
        <v>4.6</v>
      </c>
      <c r="H300" s="26">
        <v>4.7</v>
      </c>
      <c r="I300" s="26">
        <v>5</v>
      </c>
      <c r="J300" s="23">
        <f>SUM(D300:I300)-MAX(D300:I300)-MIN(D300:I300)</f>
        <v>18.5</v>
      </c>
      <c r="K300" s="13">
        <f>ROUND(J300/4,4)</f>
        <v>4.625</v>
      </c>
      <c r="L300" s="11">
        <f>F17</f>
        <v>1.9</v>
      </c>
      <c r="M300" s="24">
        <f>K300*L300</f>
        <v>8.7875</v>
      </c>
    </row>
    <row r="301" spans="2:13" ht="16.5" thickBot="1">
      <c r="B301" s="28"/>
      <c r="C301" s="29"/>
      <c r="D301" s="32">
        <v>5.2</v>
      </c>
      <c r="E301" s="32">
        <v>4.8</v>
      </c>
      <c r="F301" s="32">
        <v>5.2</v>
      </c>
      <c r="G301" s="32">
        <v>4.9</v>
      </c>
      <c r="H301" s="32">
        <v>5</v>
      </c>
      <c r="I301" s="32">
        <v>5</v>
      </c>
      <c r="J301" s="23">
        <f>SUM(D301:I301)-MAX(D301:I301)-MIN(D301:I301)</f>
        <v>20.1</v>
      </c>
      <c r="K301" s="13">
        <f>ROUND(J301/4,4)</f>
        <v>5.025</v>
      </c>
      <c r="L301" s="11">
        <f>F18</f>
        <v>1.6</v>
      </c>
      <c r="M301" s="24">
        <f>K301*L301</f>
        <v>8.040000000000001</v>
      </c>
    </row>
    <row r="303" spans="10:13" ht="15.75">
      <c r="J303" s="39" t="s">
        <v>9</v>
      </c>
      <c r="K303" s="39"/>
      <c r="L303" s="11">
        <f>SUM(L298:L301)</f>
        <v>7.1</v>
      </c>
      <c r="M303" s="40">
        <f>SUM(M298:M301)</f>
        <v>34.1275</v>
      </c>
    </row>
    <row r="304" spans="10:13" ht="15.75">
      <c r="J304" s="39"/>
      <c r="K304" s="39"/>
      <c r="L304" s="39"/>
      <c r="M304" s="40">
        <f>M303/L303*10</f>
        <v>48.066901408450704</v>
      </c>
    </row>
    <row r="305" spans="1:5" ht="16.5" thickBot="1">
      <c r="A305" s="186">
        <f>A296+1</f>
        <v>30</v>
      </c>
      <c r="E305" s="12" t="s">
        <v>4</v>
      </c>
    </row>
    <row r="306" spans="2:13" ht="16.5" thickBot="1">
      <c r="B306" s="48" t="s">
        <v>96</v>
      </c>
      <c r="C306" s="15"/>
      <c r="D306" s="41">
        <v>1</v>
      </c>
      <c r="E306" s="39">
        <v>2</v>
      </c>
      <c r="F306" s="39">
        <v>3</v>
      </c>
      <c r="G306" s="39">
        <v>4</v>
      </c>
      <c r="H306" s="39">
        <v>5</v>
      </c>
      <c r="I306" s="39">
        <v>5</v>
      </c>
      <c r="J306" s="17" t="s">
        <v>5</v>
      </c>
      <c r="K306" s="39" t="s">
        <v>6</v>
      </c>
      <c r="L306" s="39" t="s">
        <v>7</v>
      </c>
      <c r="M306" s="42" t="s">
        <v>8</v>
      </c>
    </row>
    <row r="307" spans="2:13" ht="15.75">
      <c r="B307" s="19">
        <v>2003</v>
      </c>
      <c r="C307" s="20"/>
      <c r="D307" s="21">
        <v>3.3</v>
      </c>
      <c r="E307" s="22">
        <v>4</v>
      </c>
      <c r="F307" s="22">
        <v>3.6</v>
      </c>
      <c r="G307" s="22">
        <v>3.5</v>
      </c>
      <c r="H307" s="22">
        <v>3.8</v>
      </c>
      <c r="I307" s="22">
        <v>3.3</v>
      </c>
      <c r="J307" s="23">
        <f>SUM(D307:I307)-MAX(D307:I307)-MIN(D307:I307)</f>
        <v>14.2</v>
      </c>
      <c r="K307" s="13">
        <f>ROUND(J307/4,4)</f>
        <v>3.55</v>
      </c>
      <c r="L307" s="13">
        <f>F15</f>
        <v>1.6</v>
      </c>
      <c r="M307" s="24">
        <f>K307*L307</f>
        <v>5.68</v>
      </c>
    </row>
    <row r="308" spans="2:13" ht="15.75">
      <c r="B308" s="19" t="s">
        <v>65</v>
      </c>
      <c r="C308" s="20"/>
      <c r="D308" s="25">
        <v>5.3</v>
      </c>
      <c r="E308" s="25">
        <v>5.5</v>
      </c>
      <c r="F308" s="25">
        <v>5</v>
      </c>
      <c r="G308" s="22">
        <v>5.4</v>
      </c>
      <c r="H308" s="25">
        <v>5.3</v>
      </c>
      <c r="I308" s="25">
        <v>5.3</v>
      </c>
      <c r="J308" s="23">
        <f>SUM(D308:I308)-MAX(D308:I308)-MIN(D308:I308)</f>
        <v>21.300000000000004</v>
      </c>
      <c r="K308" s="13">
        <f>ROUND(J308/4,4)</f>
        <v>5.325</v>
      </c>
      <c r="L308" s="11">
        <f>F16</f>
        <v>2</v>
      </c>
      <c r="M308" s="24">
        <f>K308*L308</f>
        <v>10.65</v>
      </c>
    </row>
    <row r="309" spans="2:13" ht="15.75">
      <c r="B309" s="19"/>
      <c r="C309" s="20"/>
      <c r="D309" s="25">
        <v>2.5</v>
      </c>
      <c r="E309" s="26">
        <v>3</v>
      </c>
      <c r="F309" s="26">
        <v>2.6</v>
      </c>
      <c r="G309" s="26">
        <v>2.6</v>
      </c>
      <c r="H309" s="26">
        <v>2.6</v>
      </c>
      <c r="I309" s="26">
        <v>2.2</v>
      </c>
      <c r="J309" s="23">
        <f>SUM(D309:I309)-MAX(D309:I309)-MIN(D309:I309)</f>
        <v>10.3</v>
      </c>
      <c r="K309" s="13">
        <f>ROUND(J309/4,4)</f>
        <v>2.575</v>
      </c>
      <c r="L309" s="11">
        <f>F17</f>
        <v>1.9</v>
      </c>
      <c r="M309" s="24">
        <f>K309*L309</f>
        <v>4.8925</v>
      </c>
    </row>
    <row r="310" spans="2:13" ht="16.5" thickBot="1">
      <c r="B310" s="28"/>
      <c r="C310" s="29"/>
      <c r="D310" s="32">
        <v>3.9</v>
      </c>
      <c r="E310" s="32">
        <v>4.2</v>
      </c>
      <c r="F310" s="32">
        <v>4</v>
      </c>
      <c r="G310" s="32">
        <v>4.5</v>
      </c>
      <c r="H310" s="32">
        <v>4.5</v>
      </c>
      <c r="I310" s="32">
        <v>4.9</v>
      </c>
      <c r="J310" s="23">
        <f>SUM(D310:I310)-MAX(D310:I310)-MIN(D310:I310)</f>
        <v>17.200000000000003</v>
      </c>
      <c r="K310" s="13">
        <f>ROUND(J310/4,4)</f>
        <v>4.3</v>
      </c>
      <c r="L310" s="11">
        <f>F18</f>
        <v>1.6</v>
      </c>
      <c r="M310" s="24">
        <f>K310*L310</f>
        <v>6.88</v>
      </c>
    </row>
    <row r="312" spans="10:13" ht="15.75">
      <c r="J312" s="39" t="s">
        <v>9</v>
      </c>
      <c r="K312" s="39"/>
      <c r="L312" s="11">
        <f>SUM(L307:L310)</f>
        <v>7.1</v>
      </c>
      <c r="M312" s="40">
        <f>SUM(M307:M310)</f>
        <v>28.102499999999996</v>
      </c>
    </row>
    <row r="313" spans="10:13" ht="15.75">
      <c r="J313" s="39"/>
      <c r="K313" s="39"/>
      <c r="L313" s="39"/>
      <c r="M313" s="40">
        <f>M312/L312*10</f>
        <v>39.58098591549295</v>
      </c>
    </row>
    <row r="315" spans="1:5" ht="16.5" thickBot="1">
      <c r="A315" s="186">
        <f>A305+1</f>
        <v>31</v>
      </c>
      <c r="E315" s="12" t="s">
        <v>4</v>
      </c>
    </row>
    <row r="316" spans="2:13" ht="16.5" thickBot="1">
      <c r="B316" s="48" t="s">
        <v>97</v>
      </c>
      <c r="C316" s="15"/>
      <c r="D316" s="41">
        <v>1</v>
      </c>
      <c r="E316" s="39">
        <v>2</v>
      </c>
      <c r="F316" s="39">
        <v>3</v>
      </c>
      <c r="G316" s="39">
        <v>4</v>
      </c>
      <c r="H316" s="39">
        <v>5</v>
      </c>
      <c r="I316" s="39">
        <v>5</v>
      </c>
      <c r="J316" s="17" t="s">
        <v>5</v>
      </c>
      <c r="K316" s="39" t="s">
        <v>6</v>
      </c>
      <c r="L316" s="39" t="s">
        <v>7</v>
      </c>
      <c r="M316" s="42" t="s">
        <v>8</v>
      </c>
    </row>
    <row r="317" spans="2:13" ht="15.75">
      <c r="B317" s="19">
        <v>2001</v>
      </c>
      <c r="C317" s="20"/>
      <c r="D317" s="21">
        <v>6.5</v>
      </c>
      <c r="E317" s="22">
        <v>5.6</v>
      </c>
      <c r="F317" s="22">
        <v>5</v>
      </c>
      <c r="G317" s="22">
        <v>6</v>
      </c>
      <c r="H317" s="22">
        <v>6</v>
      </c>
      <c r="I317" s="22">
        <v>5.3</v>
      </c>
      <c r="J317" s="23">
        <f>SUM(D317:I317)-MAX(D317:I317)-MIN(D317:I317)</f>
        <v>22.9</v>
      </c>
      <c r="K317" s="13">
        <f>ROUND(J317/4,4)</f>
        <v>5.725</v>
      </c>
      <c r="L317" s="13">
        <f>F15</f>
        <v>1.6</v>
      </c>
      <c r="M317" s="24">
        <f>K317*L317</f>
        <v>9.16</v>
      </c>
    </row>
    <row r="318" spans="2:13" ht="15.75">
      <c r="B318" s="19" t="s">
        <v>83</v>
      </c>
      <c r="C318" s="20"/>
      <c r="D318" s="25">
        <v>6.9</v>
      </c>
      <c r="E318" s="25">
        <v>7</v>
      </c>
      <c r="F318" s="25">
        <v>6.8</v>
      </c>
      <c r="G318" s="22">
        <v>7</v>
      </c>
      <c r="H318" s="25">
        <v>6.6</v>
      </c>
      <c r="I318" s="25">
        <v>7</v>
      </c>
      <c r="J318" s="23">
        <f>SUM(D318:I318)-MAX(D318:I318)-MIN(D318:I318)</f>
        <v>27.699999999999996</v>
      </c>
      <c r="K318" s="13">
        <f>ROUND(J318/4,4)</f>
        <v>6.925</v>
      </c>
      <c r="L318" s="11">
        <f>F16</f>
        <v>2</v>
      </c>
      <c r="M318" s="24">
        <f>K318*L318</f>
        <v>13.85</v>
      </c>
    </row>
    <row r="319" spans="2:13" ht="15.75">
      <c r="B319" s="19"/>
      <c r="C319" s="20"/>
      <c r="D319" s="25">
        <v>6.5</v>
      </c>
      <c r="E319" s="26">
        <v>5.9</v>
      </c>
      <c r="F319" s="26">
        <v>6</v>
      </c>
      <c r="G319" s="26">
        <v>5.8</v>
      </c>
      <c r="H319" s="26">
        <v>6</v>
      </c>
      <c r="I319" s="26">
        <v>6</v>
      </c>
      <c r="J319" s="23">
        <f>SUM(D319:I319)-MAX(D319:I319)-MIN(D319:I319)</f>
        <v>23.900000000000002</v>
      </c>
      <c r="K319" s="13">
        <f>ROUND(J319/4,4)</f>
        <v>5.975</v>
      </c>
      <c r="L319" s="11">
        <f>F17</f>
        <v>1.9</v>
      </c>
      <c r="M319" s="24">
        <f>K319*L319</f>
        <v>11.3525</v>
      </c>
    </row>
    <row r="320" spans="2:13" ht="16.5" thickBot="1">
      <c r="B320" s="28"/>
      <c r="C320" s="29"/>
      <c r="D320" s="32">
        <v>6</v>
      </c>
      <c r="E320" s="32">
        <v>6.4</v>
      </c>
      <c r="F320" s="32">
        <v>6.3</v>
      </c>
      <c r="G320" s="32">
        <v>6.4</v>
      </c>
      <c r="H320" s="32">
        <v>6.5</v>
      </c>
      <c r="I320" s="32">
        <v>6.3</v>
      </c>
      <c r="J320" s="23">
        <f>SUM(D320:I320)-MAX(D320:I320)-MIN(D320:I320)</f>
        <v>25.4</v>
      </c>
      <c r="K320" s="13">
        <f>ROUND(J320/4,4)</f>
        <v>6.35</v>
      </c>
      <c r="L320" s="11">
        <f>F18</f>
        <v>1.6</v>
      </c>
      <c r="M320" s="24">
        <f>K320*L320</f>
        <v>10.16</v>
      </c>
    </row>
    <row r="322" spans="10:13" ht="15.75">
      <c r="J322" s="39" t="s">
        <v>9</v>
      </c>
      <c r="K322" s="39"/>
      <c r="L322" s="11">
        <f>SUM(L317:L320)</f>
        <v>7.1</v>
      </c>
      <c r="M322" s="40">
        <f>SUM(M317:M320)</f>
        <v>44.522499999999994</v>
      </c>
    </row>
    <row r="323" spans="10:13" ht="15.75">
      <c r="J323" s="39"/>
      <c r="K323" s="39"/>
      <c r="L323" s="39"/>
      <c r="M323" s="40">
        <f>M322/L322*10</f>
        <v>62.70774647887323</v>
      </c>
    </row>
    <row r="325" spans="1:5" ht="16.5" thickBot="1">
      <c r="A325" s="186">
        <f>A315+1</f>
        <v>32</v>
      </c>
      <c r="E325" s="12" t="s">
        <v>4</v>
      </c>
    </row>
    <row r="326" spans="2:13" ht="16.5" thickBot="1">
      <c r="B326" s="48" t="s">
        <v>98</v>
      </c>
      <c r="C326" s="15"/>
      <c r="D326" s="41">
        <v>1</v>
      </c>
      <c r="E326" s="39">
        <v>2</v>
      </c>
      <c r="F326" s="39">
        <v>3</v>
      </c>
      <c r="G326" s="39">
        <v>4</v>
      </c>
      <c r="H326" s="39">
        <v>5</v>
      </c>
      <c r="I326" s="39">
        <v>5</v>
      </c>
      <c r="J326" s="17" t="s">
        <v>5</v>
      </c>
      <c r="K326" s="39" t="s">
        <v>6</v>
      </c>
      <c r="L326" s="39" t="s">
        <v>7</v>
      </c>
      <c r="M326" s="42" t="s">
        <v>8</v>
      </c>
    </row>
    <row r="327" spans="2:13" ht="15.75">
      <c r="B327" s="19">
        <v>2006</v>
      </c>
      <c r="C327" s="20"/>
      <c r="D327" s="21">
        <v>2.2</v>
      </c>
      <c r="E327" s="22">
        <v>3.7</v>
      </c>
      <c r="F327" s="22">
        <v>3.3</v>
      </c>
      <c r="G327" s="22">
        <v>3</v>
      </c>
      <c r="H327" s="22">
        <v>3.5</v>
      </c>
      <c r="I327" s="22">
        <v>3</v>
      </c>
      <c r="J327" s="23">
        <f>SUM(D327:I327)-MAX(D327:I327)-MIN(D327:I327)</f>
        <v>12.8</v>
      </c>
      <c r="K327" s="13">
        <f>ROUND(J327/4,4)</f>
        <v>3.2</v>
      </c>
      <c r="L327" s="13">
        <f>L337</f>
        <v>1.6</v>
      </c>
      <c r="M327" s="24">
        <f>K327*L327</f>
        <v>5.120000000000001</v>
      </c>
    </row>
    <row r="328" spans="2:13" ht="15.75">
      <c r="B328" s="19" t="s">
        <v>51</v>
      </c>
      <c r="C328" s="20"/>
      <c r="D328" s="25">
        <v>3.4</v>
      </c>
      <c r="E328" s="25">
        <v>2.8</v>
      </c>
      <c r="F328" s="25">
        <v>3.3</v>
      </c>
      <c r="G328" s="22">
        <v>2.6</v>
      </c>
      <c r="H328" s="25">
        <v>3.8</v>
      </c>
      <c r="I328" s="25">
        <v>3.8</v>
      </c>
      <c r="J328" s="23">
        <f>SUM(D328:I328)-MAX(D328:I328)-MIN(D328:I328)</f>
        <v>13.299999999999999</v>
      </c>
      <c r="K328" s="13">
        <f>ROUND(J328/4,4)</f>
        <v>3.325</v>
      </c>
      <c r="L328" s="11">
        <f>F16</f>
        <v>2</v>
      </c>
      <c r="M328" s="24">
        <f>K328*L328</f>
        <v>6.65</v>
      </c>
    </row>
    <row r="329" spans="2:13" ht="15.75">
      <c r="B329" s="19"/>
      <c r="C329" s="20"/>
      <c r="D329" s="25">
        <v>3</v>
      </c>
      <c r="E329" s="25">
        <v>2.4</v>
      </c>
      <c r="F329" s="26">
        <v>2.8</v>
      </c>
      <c r="G329" s="26">
        <v>2.2</v>
      </c>
      <c r="H329" s="26">
        <v>2.3</v>
      </c>
      <c r="I329" s="26">
        <v>2.6</v>
      </c>
      <c r="J329" s="23">
        <f>SUM(D329:I329)-MAX(D329:I329)-MIN(D329:I329)</f>
        <v>10.099999999999998</v>
      </c>
      <c r="K329" s="13">
        <f>ROUND(J329/4,4)</f>
        <v>2.525</v>
      </c>
      <c r="L329" s="11">
        <f>F17</f>
        <v>1.9</v>
      </c>
      <c r="M329" s="24">
        <f>K329*L329</f>
        <v>4.797499999999999</v>
      </c>
    </row>
    <row r="330" spans="2:13" ht="16.5" thickBot="1">
      <c r="B330" s="28"/>
      <c r="C330" s="29"/>
      <c r="D330" s="32">
        <v>3</v>
      </c>
      <c r="E330" s="32">
        <v>3.2</v>
      </c>
      <c r="F330" s="32">
        <v>3</v>
      </c>
      <c r="G330" s="32">
        <v>2.5</v>
      </c>
      <c r="H330" s="32">
        <v>3</v>
      </c>
      <c r="I330" s="32">
        <v>3.2</v>
      </c>
      <c r="J330" s="23">
        <f>SUM(D330:I330)-MAX(D330:I330)-MIN(D330:I330)</f>
        <v>12.2</v>
      </c>
      <c r="K330" s="13">
        <f>ROUND(J330/4,4)</f>
        <v>3.05</v>
      </c>
      <c r="L330" s="11">
        <f>F18</f>
        <v>1.6</v>
      </c>
      <c r="M330" s="24">
        <f>K330*L330</f>
        <v>4.88</v>
      </c>
    </row>
    <row r="332" spans="10:13" ht="15.75">
      <c r="J332" s="39" t="s">
        <v>9</v>
      </c>
      <c r="K332" s="39"/>
      <c r="L332" s="11">
        <f>SUM(L327:L330)</f>
        <v>7.1</v>
      </c>
      <c r="M332" s="40">
        <f>SUM(M327:M330)</f>
        <v>21.4475</v>
      </c>
    </row>
    <row r="333" spans="10:13" ht="15.75">
      <c r="J333" s="39"/>
      <c r="K333" s="39"/>
      <c r="L333" s="39"/>
      <c r="M333" s="40">
        <f>M332/L332*10</f>
        <v>30.207746478873247</v>
      </c>
    </row>
    <row r="335" spans="1:5" ht="16.5" thickBot="1">
      <c r="A335" s="186">
        <f>A325+1</f>
        <v>33</v>
      </c>
      <c r="E335" s="12" t="s">
        <v>4</v>
      </c>
    </row>
    <row r="336" spans="2:13" ht="16.5" thickBot="1">
      <c r="B336" s="48" t="s">
        <v>99</v>
      </c>
      <c r="C336" s="15"/>
      <c r="D336" s="41">
        <v>1</v>
      </c>
      <c r="E336" s="39">
        <v>2</v>
      </c>
      <c r="F336" s="39">
        <v>3</v>
      </c>
      <c r="G336" s="39">
        <v>4</v>
      </c>
      <c r="H336" s="39">
        <v>5</v>
      </c>
      <c r="I336" s="39">
        <v>5</v>
      </c>
      <c r="J336" s="17" t="s">
        <v>5</v>
      </c>
      <c r="K336" s="39" t="s">
        <v>6</v>
      </c>
      <c r="L336" s="39" t="s">
        <v>7</v>
      </c>
      <c r="M336" s="42" t="s">
        <v>8</v>
      </c>
    </row>
    <row r="337" spans="2:13" ht="15.75">
      <c r="B337" s="19">
        <v>2003</v>
      </c>
      <c r="C337" s="20"/>
      <c r="D337" s="21">
        <v>5.8</v>
      </c>
      <c r="E337" s="22">
        <v>5.8</v>
      </c>
      <c r="F337" s="22">
        <v>5.3</v>
      </c>
      <c r="G337" s="22">
        <v>5.6</v>
      </c>
      <c r="H337" s="22">
        <v>5.9</v>
      </c>
      <c r="I337" s="22">
        <v>5.3</v>
      </c>
      <c r="J337" s="23">
        <f>SUM(D337:I337)-MAX(D337:I337)-MIN(D337:I337)</f>
        <v>22.499999999999996</v>
      </c>
      <c r="K337" s="13">
        <f>ROUND(J337/4,4)</f>
        <v>5.625</v>
      </c>
      <c r="L337" s="13">
        <f>F15</f>
        <v>1.6</v>
      </c>
      <c r="M337" s="24">
        <f>K337*L337</f>
        <v>9</v>
      </c>
    </row>
    <row r="338" spans="2:13" ht="15.75">
      <c r="B338" s="19" t="s">
        <v>83</v>
      </c>
      <c r="C338" s="20"/>
      <c r="D338" s="25">
        <v>6.5</v>
      </c>
      <c r="E338" s="25">
        <v>6.6</v>
      </c>
      <c r="F338" s="25">
        <v>6.4</v>
      </c>
      <c r="G338" s="25">
        <v>6.5</v>
      </c>
      <c r="H338" s="25">
        <v>6.3</v>
      </c>
      <c r="I338" s="25">
        <v>6.7</v>
      </c>
      <c r="J338" s="23">
        <f>SUM(D338:I338)-MAX(D338:I338)-MIN(D338:I338)</f>
        <v>25.999999999999996</v>
      </c>
      <c r="K338" s="13">
        <f>ROUND(J338/4,4)</f>
        <v>6.5</v>
      </c>
      <c r="L338" s="13">
        <f>F16</f>
        <v>2</v>
      </c>
      <c r="M338" s="24">
        <f>K338*L338</f>
        <v>13</v>
      </c>
    </row>
    <row r="339" spans="2:13" ht="15.75">
      <c r="B339" s="19"/>
      <c r="C339" s="20"/>
      <c r="D339" s="25">
        <v>5.4</v>
      </c>
      <c r="E339" s="25">
        <v>5</v>
      </c>
      <c r="F339" s="25">
        <v>5</v>
      </c>
      <c r="G339" s="25">
        <v>4.8</v>
      </c>
      <c r="H339" s="25">
        <v>4.9</v>
      </c>
      <c r="I339" s="25">
        <v>4.5</v>
      </c>
      <c r="J339" s="23">
        <f>SUM(D339:I339)-MAX(D339:I339)-MIN(D339:I339)</f>
        <v>19.700000000000003</v>
      </c>
      <c r="K339" s="13">
        <f>ROUND(J339/4,4)</f>
        <v>4.925</v>
      </c>
      <c r="L339" s="13">
        <f>F17</f>
        <v>1.9</v>
      </c>
      <c r="M339" s="24">
        <f>K339*L339</f>
        <v>9.3575</v>
      </c>
    </row>
    <row r="340" spans="2:13" ht="16.5" thickBot="1">
      <c r="B340" s="28"/>
      <c r="C340" s="29"/>
      <c r="D340" s="32">
        <v>5.4</v>
      </c>
      <c r="E340" s="32">
        <v>5.6</v>
      </c>
      <c r="F340" s="32">
        <v>5.6</v>
      </c>
      <c r="G340" s="32">
        <v>5.5</v>
      </c>
      <c r="H340" s="32">
        <v>5.5</v>
      </c>
      <c r="I340" s="32">
        <v>6</v>
      </c>
      <c r="J340" s="23">
        <f>SUM(D340:I340)-MAX(D340:I340)-MIN(D340:I340)</f>
        <v>22.200000000000003</v>
      </c>
      <c r="K340" s="13">
        <f>ROUND(J340/4,4)</f>
        <v>5.55</v>
      </c>
      <c r="L340" s="13">
        <f>F18</f>
        <v>1.6</v>
      </c>
      <c r="M340" s="24">
        <f>K340*L340</f>
        <v>8.88</v>
      </c>
    </row>
    <row r="342" spans="10:13" ht="15.75">
      <c r="J342" s="39" t="s">
        <v>9</v>
      </c>
      <c r="K342" s="39"/>
      <c r="L342" s="11">
        <f>SUM(L337:L340)</f>
        <v>7.1</v>
      </c>
      <c r="M342" s="40">
        <f>SUM(M337:M340)</f>
        <v>40.237500000000004</v>
      </c>
    </row>
    <row r="343" spans="10:13" ht="15.75">
      <c r="J343" s="39"/>
      <c r="K343" s="39"/>
      <c r="L343" s="39"/>
      <c r="M343" s="40">
        <f>M342/L342*10</f>
        <v>56.672535211267615</v>
      </c>
    </row>
    <row r="345" spans="1:5" ht="16.5" thickBot="1">
      <c r="A345" s="186">
        <f>A335+1</f>
        <v>34</v>
      </c>
      <c r="E345" s="12" t="s">
        <v>4</v>
      </c>
    </row>
    <row r="346" spans="2:13" ht="16.5" thickBot="1">
      <c r="B346" s="48" t="s">
        <v>100</v>
      </c>
      <c r="C346" s="15"/>
      <c r="D346" s="41">
        <v>1</v>
      </c>
      <c r="E346" s="39">
        <v>2</v>
      </c>
      <c r="F346" s="39">
        <v>3</v>
      </c>
      <c r="G346" s="39">
        <v>4</v>
      </c>
      <c r="H346" s="39">
        <v>5</v>
      </c>
      <c r="I346" s="39">
        <v>5</v>
      </c>
      <c r="J346" s="17" t="s">
        <v>5</v>
      </c>
      <c r="K346" s="39" t="s">
        <v>6</v>
      </c>
      <c r="L346" s="39" t="s">
        <v>7</v>
      </c>
      <c r="M346" s="42" t="s">
        <v>8</v>
      </c>
    </row>
    <row r="347" spans="2:13" ht="15.75">
      <c r="B347" s="19">
        <v>2005</v>
      </c>
      <c r="C347" s="20"/>
      <c r="D347" s="21">
        <v>4</v>
      </c>
      <c r="E347" s="22">
        <v>4</v>
      </c>
      <c r="F347" s="22">
        <v>4</v>
      </c>
      <c r="G347" s="22">
        <v>3.9</v>
      </c>
      <c r="H347" s="22">
        <v>3.4</v>
      </c>
      <c r="I347" s="22">
        <v>3</v>
      </c>
      <c r="J347" s="23">
        <f>SUM(D347:I347)-MAX(D347:I347)-MIN(D347:I347)</f>
        <v>15.3</v>
      </c>
      <c r="K347" s="13">
        <f>ROUND(J347/4,4)</f>
        <v>3.825</v>
      </c>
      <c r="L347" s="13">
        <f>F15</f>
        <v>1.6</v>
      </c>
      <c r="M347" s="24">
        <f>K347*L347</f>
        <v>6.120000000000001</v>
      </c>
    </row>
    <row r="348" spans="2:13" ht="15.75">
      <c r="B348" s="19" t="s">
        <v>51</v>
      </c>
      <c r="C348" s="20"/>
      <c r="D348" s="25">
        <v>3.7</v>
      </c>
      <c r="E348" s="25">
        <v>3.3</v>
      </c>
      <c r="F348" s="25">
        <v>3.3</v>
      </c>
      <c r="G348" s="22">
        <v>3</v>
      </c>
      <c r="H348" s="25">
        <v>3.4</v>
      </c>
      <c r="I348" s="25">
        <v>3.5</v>
      </c>
      <c r="J348" s="23">
        <f>SUM(D348:I348)-MAX(D348:I348)-MIN(D348:I348)</f>
        <v>13.5</v>
      </c>
      <c r="K348" s="13">
        <f>ROUND(J348/4,4)</f>
        <v>3.375</v>
      </c>
      <c r="L348" s="11">
        <f>F16</f>
        <v>2</v>
      </c>
      <c r="M348" s="24">
        <f>K348*L348</f>
        <v>6.75</v>
      </c>
    </row>
    <row r="349" spans="2:13" ht="15.75">
      <c r="B349" s="19"/>
      <c r="C349" s="20"/>
      <c r="D349" s="25">
        <v>2.6</v>
      </c>
      <c r="E349" s="26">
        <v>3</v>
      </c>
      <c r="F349" s="26">
        <v>3</v>
      </c>
      <c r="G349" s="26">
        <v>2.6</v>
      </c>
      <c r="H349" s="26">
        <v>2.9</v>
      </c>
      <c r="I349" s="26">
        <v>2.5</v>
      </c>
      <c r="J349" s="23">
        <f>SUM(D349:I349)-MAX(D349:I349)-MIN(D349:I349)</f>
        <v>11.100000000000001</v>
      </c>
      <c r="K349" s="13">
        <f>ROUND(J349/4,4)</f>
        <v>2.775</v>
      </c>
      <c r="L349" s="11">
        <f>F17</f>
        <v>1.9</v>
      </c>
      <c r="M349" s="24">
        <f>K349*L349</f>
        <v>5.2725</v>
      </c>
    </row>
    <row r="350" spans="2:13" ht="16.5" thickBot="1">
      <c r="B350" s="28"/>
      <c r="C350" s="29"/>
      <c r="D350" s="32">
        <v>4</v>
      </c>
      <c r="E350" s="32">
        <v>4</v>
      </c>
      <c r="F350" s="32">
        <v>4</v>
      </c>
      <c r="G350" s="32">
        <v>3.4</v>
      </c>
      <c r="H350" s="32">
        <v>3.7</v>
      </c>
      <c r="I350" s="32">
        <v>4</v>
      </c>
      <c r="J350" s="23">
        <f>SUM(D350:I350)-MAX(D350:I350)-MIN(D350:I350)</f>
        <v>15.700000000000001</v>
      </c>
      <c r="K350" s="13">
        <f>ROUND(J350/4,4)</f>
        <v>3.925</v>
      </c>
      <c r="L350" s="11">
        <f>F18</f>
        <v>1.6</v>
      </c>
      <c r="M350" s="24">
        <f>K350*L350</f>
        <v>6.28</v>
      </c>
    </row>
    <row r="352" spans="10:13" ht="15.75">
      <c r="J352" s="39" t="s">
        <v>9</v>
      </c>
      <c r="K352" s="39"/>
      <c r="L352" s="11">
        <f>SUM(L347:L350)</f>
        <v>7.1</v>
      </c>
      <c r="M352" s="40">
        <f>SUM(M347:M350)</f>
        <v>24.422500000000003</v>
      </c>
    </row>
    <row r="353" spans="10:13" ht="15.75">
      <c r="J353" s="39"/>
      <c r="K353" s="39"/>
      <c r="L353" s="39"/>
      <c r="M353" s="40">
        <f>M352/L352*10</f>
        <v>34.39788732394367</v>
      </c>
    </row>
    <row r="354" spans="1:5" ht="16.5" thickBot="1">
      <c r="A354" s="186">
        <f>A345+1</f>
        <v>35</v>
      </c>
      <c r="E354" s="12" t="s">
        <v>4</v>
      </c>
    </row>
    <row r="355" spans="2:13" ht="16.5" thickBot="1">
      <c r="B355" s="48" t="s">
        <v>101</v>
      </c>
      <c r="C355" s="15"/>
      <c r="D355" s="41">
        <v>1</v>
      </c>
      <c r="E355" s="39">
        <v>2</v>
      </c>
      <c r="F355" s="39">
        <v>3</v>
      </c>
      <c r="G355" s="39">
        <v>4</v>
      </c>
      <c r="H355" s="39">
        <v>5</v>
      </c>
      <c r="I355" s="39">
        <v>5</v>
      </c>
      <c r="J355" s="17" t="s">
        <v>5</v>
      </c>
      <c r="K355" s="39" t="s">
        <v>6</v>
      </c>
      <c r="L355" s="39" t="s">
        <v>7</v>
      </c>
      <c r="M355" s="42" t="s">
        <v>8</v>
      </c>
    </row>
    <row r="356" spans="2:13" ht="15.75">
      <c r="B356" s="19">
        <v>2002</v>
      </c>
      <c r="C356" s="20"/>
      <c r="D356" s="21">
        <v>5.6</v>
      </c>
      <c r="E356" s="21">
        <v>5</v>
      </c>
      <c r="F356" s="21">
        <v>5</v>
      </c>
      <c r="G356" s="21">
        <v>5.7</v>
      </c>
      <c r="H356" s="21">
        <v>5.3</v>
      </c>
      <c r="I356" s="21">
        <v>5.5</v>
      </c>
      <c r="J356" s="23">
        <f>SUM(D356:I356)-MAX(D356:I356)-MIN(D356:I356)</f>
        <v>21.400000000000002</v>
      </c>
      <c r="K356" s="13">
        <f>ROUND(J356/4,4)</f>
        <v>5.35</v>
      </c>
      <c r="L356" s="13">
        <f>F15</f>
        <v>1.6</v>
      </c>
      <c r="M356" s="24">
        <f>K356*L356</f>
        <v>8.56</v>
      </c>
    </row>
    <row r="357" spans="2:13" ht="15.75">
      <c r="B357" s="19" t="s">
        <v>80</v>
      </c>
      <c r="C357" s="20"/>
      <c r="D357" s="25">
        <v>5.9</v>
      </c>
      <c r="E357" s="25">
        <v>5.7</v>
      </c>
      <c r="F357" s="25">
        <v>5.9</v>
      </c>
      <c r="G357" s="22">
        <v>5.7</v>
      </c>
      <c r="H357" s="25">
        <v>5.8</v>
      </c>
      <c r="I357" s="25">
        <v>6</v>
      </c>
      <c r="J357" s="23">
        <f>SUM(D357:I357)-MAX(D357:I357)-MIN(D357:I357)</f>
        <v>23.3</v>
      </c>
      <c r="K357" s="13">
        <f>ROUND(J357/4,4)</f>
        <v>5.825</v>
      </c>
      <c r="L357" s="11">
        <f>F16</f>
        <v>2</v>
      </c>
      <c r="M357" s="24">
        <f>K357*L357</f>
        <v>11.65</v>
      </c>
    </row>
    <row r="358" spans="2:13" ht="15.75">
      <c r="B358" s="19"/>
      <c r="C358" s="20"/>
      <c r="D358" s="25">
        <v>5</v>
      </c>
      <c r="E358" s="25">
        <v>4.2</v>
      </c>
      <c r="F358" s="25">
        <v>4</v>
      </c>
      <c r="G358" s="25">
        <v>5</v>
      </c>
      <c r="H358" s="25">
        <v>4.1</v>
      </c>
      <c r="I358" s="25">
        <v>5</v>
      </c>
      <c r="J358" s="23">
        <f>SUM(D358:I358)-MAX(D358:I358)-MIN(D358:I358)</f>
        <v>18.299999999999997</v>
      </c>
      <c r="K358" s="13">
        <f>ROUND(J358/4,4)</f>
        <v>4.575</v>
      </c>
      <c r="L358" s="11">
        <f>F17</f>
        <v>1.9</v>
      </c>
      <c r="M358" s="24">
        <f>K358*L358</f>
        <v>8.6925</v>
      </c>
    </row>
    <row r="359" spans="2:13" ht="16.5" thickBot="1">
      <c r="B359" s="28"/>
      <c r="C359" s="29"/>
      <c r="D359" s="32">
        <v>6</v>
      </c>
      <c r="E359" s="32">
        <v>5.5</v>
      </c>
      <c r="F359" s="32">
        <v>6</v>
      </c>
      <c r="G359" s="32">
        <v>5.4</v>
      </c>
      <c r="H359" s="32">
        <v>5.4</v>
      </c>
      <c r="I359" s="32">
        <v>5.8</v>
      </c>
      <c r="J359" s="23">
        <f>SUM(D359:I359)-MAX(D359:I359)-MIN(D359:I359)</f>
        <v>22.699999999999996</v>
      </c>
      <c r="K359" s="13">
        <f>ROUND(J359/4,4)</f>
        <v>5.675</v>
      </c>
      <c r="L359" s="11">
        <f>F18</f>
        <v>1.6</v>
      </c>
      <c r="M359" s="24">
        <f>K359*L359</f>
        <v>9.08</v>
      </c>
    </row>
    <row r="361" spans="10:13" ht="15.75">
      <c r="J361" s="39" t="s">
        <v>9</v>
      </c>
      <c r="K361" s="39"/>
      <c r="L361" s="11">
        <f>SUM(L356:L359)</f>
        <v>7.1</v>
      </c>
      <c r="M361" s="40">
        <f>SUM(M356:M359)</f>
        <v>37.9825</v>
      </c>
    </row>
    <row r="362" spans="10:13" ht="15.75">
      <c r="J362" s="39"/>
      <c r="K362" s="39"/>
      <c r="L362" s="39"/>
      <c r="M362" s="40">
        <f>M361/L361*10</f>
        <v>53.49647887323944</v>
      </c>
    </row>
    <row r="364" spans="1:5" ht="16.5" thickBot="1">
      <c r="A364" s="186">
        <f>A354+1</f>
        <v>36</v>
      </c>
      <c r="E364" s="12" t="s">
        <v>4</v>
      </c>
    </row>
    <row r="365" spans="2:13" ht="16.5" thickBot="1">
      <c r="B365" s="48" t="s">
        <v>102</v>
      </c>
      <c r="C365" s="15"/>
      <c r="D365" s="41">
        <v>1</v>
      </c>
      <c r="E365" s="39">
        <v>2</v>
      </c>
      <c r="F365" s="39">
        <v>3</v>
      </c>
      <c r="G365" s="39">
        <v>4</v>
      </c>
      <c r="H365" s="39">
        <v>5</v>
      </c>
      <c r="I365" s="39">
        <v>5</v>
      </c>
      <c r="J365" s="17" t="s">
        <v>5</v>
      </c>
      <c r="K365" s="39" t="s">
        <v>6</v>
      </c>
      <c r="L365" s="39" t="s">
        <v>7</v>
      </c>
      <c r="M365" s="42" t="s">
        <v>8</v>
      </c>
    </row>
    <row r="366" spans="2:13" ht="15.75">
      <c r="B366" s="19">
        <v>2001</v>
      </c>
      <c r="C366" s="20"/>
      <c r="D366" s="21">
        <v>4.3</v>
      </c>
      <c r="E366" s="22">
        <v>5.1</v>
      </c>
      <c r="F366" s="22">
        <v>5.2</v>
      </c>
      <c r="G366" s="22">
        <v>5</v>
      </c>
      <c r="H366" s="22">
        <v>4.9</v>
      </c>
      <c r="I366" s="22">
        <v>4.1</v>
      </c>
      <c r="J366" s="23">
        <f>SUM(D366:I366)-MAX(D366:I366)-MIN(D366:I366)</f>
        <v>19.300000000000004</v>
      </c>
      <c r="K366" s="13">
        <f>ROUND(J366/4,4)</f>
        <v>4.825</v>
      </c>
      <c r="L366" s="13">
        <f>F15</f>
        <v>1.6</v>
      </c>
      <c r="M366" s="24">
        <f>K366*L366</f>
        <v>7.720000000000001</v>
      </c>
    </row>
    <row r="367" spans="2:13" ht="15.75">
      <c r="B367" s="19" t="s">
        <v>103</v>
      </c>
      <c r="C367" s="20"/>
      <c r="D367" s="25">
        <v>5.7</v>
      </c>
      <c r="E367" s="25">
        <v>5.3</v>
      </c>
      <c r="F367" s="25">
        <v>5.6</v>
      </c>
      <c r="G367" s="22">
        <v>5.4</v>
      </c>
      <c r="H367" s="25">
        <v>5.5</v>
      </c>
      <c r="I367" s="25">
        <v>5.9</v>
      </c>
      <c r="J367" s="23">
        <f>SUM(D367:I367)-MAX(D367:I367)-MIN(D367:I367)</f>
        <v>22.2</v>
      </c>
      <c r="K367" s="13">
        <f>ROUND(J367/4,4)</f>
        <v>5.55</v>
      </c>
      <c r="L367" s="11">
        <f>F16</f>
        <v>2</v>
      </c>
      <c r="M367" s="24">
        <f>K367*L367</f>
        <v>11.1</v>
      </c>
    </row>
    <row r="368" spans="2:13" ht="15.75">
      <c r="B368" s="19"/>
      <c r="C368" s="20"/>
      <c r="D368" s="25">
        <v>4.4</v>
      </c>
      <c r="E368" s="26">
        <v>3</v>
      </c>
      <c r="F368" s="26">
        <v>4</v>
      </c>
      <c r="G368" s="26">
        <v>4</v>
      </c>
      <c r="H368" s="26">
        <v>3.6</v>
      </c>
      <c r="I368" s="26">
        <v>3.8</v>
      </c>
      <c r="J368" s="23">
        <f>SUM(D368:I368)-MAX(D368:I368)-MIN(D368:I368)</f>
        <v>15.399999999999999</v>
      </c>
      <c r="K368" s="13">
        <f>ROUND(J368/4,4)</f>
        <v>3.85</v>
      </c>
      <c r="L368" s="11">
        <f>F17</f>
        <v>1.9</v>
      </c>
      <c r="M368" s="24">
        <f>K368*L368</f>
        <v>7.3149999999999995</v>
      </c>
    </row>
    <row r="369" spans="2:13" ht="16.5" thickBot="1">
      <c r="B369" s="28"/>
      <c r="C369" s="29"/>
      <c r="D369" s="32">
        <v>5.7</v>
      </c>
      <c r="E369" s="32">
        <v>5.5</v>
      </c>
      <c r="F369" s="32">
        <v>5.7</v>
      </c>
      <c r="G369" s="32">
        <v>5.3</v>
      </c>
      <c r="H369" s="32">
        <v>5.4</v>
      </c>
      <c r="I369" s="26">
        <v>5.2</v>
      </c>
      <c r="J369" s="23">
        <f>SUM(D369:I369)-MAX(D369:I369)-MIN(D369:I369)</f>
        <v>21.900000000000006</v>
      </c>
      <c r="K369" s="13">
        <f>ROUND(J369/4,4)</f>
        <v>5.475</v>
      </c>
      <c r="L369" s="11">
        <f>F18</f>
        <v>1.6</v>
      </c>
      <c r="M369" s="24">
        <f>K369*L369</f>
        <v>8.76</v>
      </c>
    </row>
    <row r="371" spans="10:13" ht="15.75">
      <c r="J371" s="39" t="s">
        <v>9</v>
      </c>
      <c r="K371" s="39"/>
      <c r="L371" s="11">
        <f>SUM(L366:L369)</f>
        <v>7.1</v>
      </c>
      <c r="M371" s="40">
        <f>SUM(M366:M369)</f>
        <v>34.894999999999996</v>
      </c>
    </row>
    <row r="372" spans="10:13" ht="15.75">
      <c r="J372" s="39"/>
      <c r="K372" s="39"/>
      <c r="L372" s="39"/>
      <c r="M372" s="40">
        <f>M371/L371*10</f>
        <v>49.147887323943664</v>
      </c>
    </row>
    <row r="374" spans="1:5" ht="16.5" thickBot="1">
      <c r="A374" s="186">
        <f>A364+1</f>
        <v>37</v>
      </c>
      <c r="E374" s="12" t="s">
        <v>4</v>
      </c>
    </row>
    <row r="375" spans="2:13" ht="16.5" thickBot="1">
      <c r="B375" s="48" t="s">
        <v>104</v>
      </c>
      <c r="C375" s="15"/>
      <c r="D375" s="41">
        <v>1</v>
      </c>
      <c r="E375" s="39">
        <v>2</v>
      </c>
      <c r="F375" s="39">
        <v>3</v>
      </c>
      <c r="G375" s="39">
        <v>4</v>
      </c>
      <c r="H375" s="39">
        <v>5</v>
      </c>
      <c r="I375" s="39">
        <v>5</v>
      </c>
      <c r="J375" s="17" t="s">
        <v>5</v>
      </c>
      <c r="K375" s="39" t="s">
        <v>6</v>
      </c>
      <c r="L375" s="39" t="s">
        <v>7</v>
      </c>
      <c r="M375" s="42" t="s">
        <v>8</v>
      </c>
    </row>
    <row r="376" spans="2:13" ht="15.75">
      <c r="B376" s="19">
        <v>2004</v>
      </c>
      <c r="C376" s="20"/>
      <c r="D376" s="21">
        <v>3.8</v>
      </c>
      <c r="E376" s="22">
        <v>4.4</v>
      </c>
      <c r="F376" s="22">
        <v>4.7</v>
      </c>
      <c r="G376" s="22">
        <v>3.7</v>
      </c>
      <c r="H376" s="22">
        <v>4.3</v>
      </c>
      <c r="I376" s="22">
        <v>3.7</v>
      </c>
      <c r="J376" s="23">
        <f>SUM(D376:I376)-MAX(D376:I376)-MIN(D376:I376)</f>
        <v>16.2</v>
      </c>
      <c r="K376" s="13">
        <f>ROUND(J376/4,4)</f>
        <v>4.05</v>
      </c>
      <c r="L376" s="13">
        <f>F15</f>
        <v>1.6</v>
      </c>
      <c r="M376" s="24">
        <f>K376*L376</f>
        <v>6.48</v>
      </c>
    </row>
    <row r="377" spans="2:13" ht="15.75">
      <c r="B377" s="19" t="s">
        <v>93</v>
      </c>
      <c r="C377" s="20"/>
      <c r="D377" s="25">
        <v>4.3</v>
      </c>
      <c r="E377" s="25">
        <v>4.4</v>
      </c>
      <c r="F377" s="25">
        <v>4.6</v>
      </c>
      <c r="G377" s="25">
        <v>4.8</v>
      </c>
      <c r="H377" s="25">
        <v>4.8</v>
      </c>
      <c r="I377" s="25">
        <v>4.8</v>
      </c>
      <c r="J377" s="23">
        <f>SUM(D377:I377)-MAX(D377:I377)-MIN(D377:I377)</f>
        <v>18.599999999999998</v>
      </c>
      <c r="K377" s="13">
        <f>ROUND(J377/4,4)</f>
        <v>4.65</v>
      </c>
      <c r="L377" s="11">
        <f>F16</f>
        <v>2</v>
      </c>
      <c r="M377" s="24">
        <f>K377*L377</f>
        <v>9.3</v>
      </c>
    </row>
    <row r="378" spans="2:13" ht="15.75">
      <c r="B378" s="19"/>
      <c r="C378" s="20"/>
      <c r="D378" s="25">
        <v>3.6</v>
      </c>
      <c r="E378" s="25">
        <v>3.6</v>
      </c>
      <c r="F378" s="26">
        <v>3.5</v>
      </c>
      <c r="G378" s="26">
        <v>3.5</v>
      </c>
      <c r="H378" s="26">
        <v>4</v>
      </c>
      <c r="I378" s="26">
        <v>3.7</v>
      </c>
      <c r="J378" s="23">
        <f>SUM(D378:I378)-MAX(D378:I378)-MIN(D378:I378)</f>
        <v>14.399999999999999</v>
      </c>
      <c r="K378" s="13">
        <f>ROUND(J378/4,4)</f>
        <v>3.6</v>
      </c>
      <c r="L378" s="11">
        <f>F17</f>
        <v>1.9</v>
      </c>
      <c r="M378" s="24">
        <f>K378*L378</f>
        <v>6.84</v>
      </c>
    </row>
    <row r="379" spans="2:13" ht="16.5" thickBot="1">
      <c r="B379" s="28"/>
      <c r="C379" s="29"/>
      <c r="D379" s="32">
        <v>4.4</v>
      </c>
      <c r="E379" s="32">
        <v>3.3</v>
      </c>
      <c r="F379" s="32">
        <v>3.5</v>
      </c>
      <c r="G379" s="32">
        <v>4</v>
      </c>
      <c r="H379" s="32">
        <v>4</v>
      </c>
      <c r="I379" s="32">
        <v>4.9</v>
      </c>
      <c r="J379" s="23">
        <f>SUM(D379:I379)-MAX(D379:I379)-MIN(D379:I379)</f>
        <v>15.900000000000002</v>
      </c>
      <c r="K379" s="13">
        <f>ROUND(J379/4,4)</f>
        <v>3.975</v>
      </c>
      <c r="L379" s="11">
        <f>F18</f>
        <v>1.6</v>
      </c>
      <c r="M379" s="24">
        <f>K379*L379</f>
        <v>6.36</v>
      </c>
    </row>
    <row r="381" spans="10:13" ht="15.75">
      <c r="J381" s="39" t="s">
        <v>9</v>
      </c>
      <c r="K381" s="39"/>
      <c r="L381" s="11">
        <f>SUM(L376:L379)</f>
        <v>7.1</v>
      </c>
      <c r="M381" s="40">
        <f>SUM(M376:M379)</f>
        <v>28.98</v>
      </c>
    </row>
    <row r="382" spans="10:13" ht="15.75">
      <c r="J382" s="39"/>
      <c r="K382" s="39"/>
      <c r="L382" s="39"/>
      <c r="M382" s="40">
        <f>M381/L381*10</f>
        <v>40.816901408450704</v>
      </c>
    </row>
    <row r="384" spans="1:5" ht="16.5" thickBot="1">
      <c r="A384" s="186">
        <f>A374+1</f>
        <v>38</v>
      </c>
      <c r="E384" s="12" t="s">
        <v>4</v>
      </c>
    </row>
    <row r="385" spans="2:13" ht="16.5" thickBot="1">
      <c r="B385" s="14" t="s">
        <v>105</v>
      </c>
      <c r="C385" s="15"/>
      <c r="D385" s="41">
        <v>1</v>
      </c>
      <c r="E385" s="39">
        <v>2</v>
      </c>
      <c r="F385" s="39">
        <v>3</v>
      </c>
      <c r="G385" s="39">
        <v>4</v>
      </c>
      <c r="H385" s="39">
        <v>5</v>
      </c>
      <c r="I385" s="39">
        <v>5</v>
      </c>
      <c r="J385" s="17" t="s">
        <v>5</v>
      </c>
      <c r="K385" s="39" t="s">
        <v>6</v>
      </c>
      <c r="L385" s="39" t="s">
        <v>7</v>
      </c>
      <c r="M385" s="42" t="s">
        <v>8</v>
      </c>
    </row>
    <row r="386" spans="2:13" ht="15.75">
      <c r="B386" s="19">
        <v>2002</v>
      </c>
      <c r="C386" s="20"/>
      <c r="D386" s="22">
        <v>5.3</v>
      </c>
      <c r="E386" s="22">
        <v>5.4</v>
      </c>
      <c r="F386" s="22">
        <v>5.5</v>
      </c>
      <c r="G386" s="22">
        <v>4.8</v>
      </c>
      <c r="H386" s="22">
        <v>5.7</v>
      </c>
      <c r="I386" s="22">
        <v>4.9</v>
      </c>
      <c r="J386" s="23">
        <f>SUM(D386:I386)-MAX(D386:I386)-MIN(D386:I386)</f>
        <v>21.1</v>
      </c>
      <c r="K386" s="13">
        <f>ROUND(J386/4,4)</f>
        <v>5.275</v>
      </c>
      <c r="L386" s="13">
        <f>F15</f>
        <v>1.6</v>
      </c>
      <c r="M386" s="24">
        <f>K386*L386</f>
        <v>8.440000000000001</v>
      </c>
    </row>
    <row r="387" spans="2:13" ht="15.75">
      <c r="B387" s="19" t="s">
        <v>71</v>
      </c>
      <c r="C387" s="20"/>
      <c r="D387" s="25">
        <v>5</v>
      </c>
      <c r="E387" s="25">
        <v>5</v>
      </c>
      <c r="F387" s="25">
        <v>5.2</v>
      </c>
      <c r="G387" s="25">
        <v>5</v>
      </c>
      <c r="H387" s="25">
        <v>5.4</v>
      </c>
      <c r="I387" s="25">
        <v>5.7</v>
      </c>
      <c r="J387" s="23">
        <f>SUM(D387:I387)-MAX(D387:I387)-MIN(D387:I387)</f>
        <v>20.6</v>
      </c>
      <c r="K387" s="13">
        <f>ROUND(J387/4,4)</f>
        <v>5.15</v>
      </c>
      <c r="L387" s="13">
        <f>F16</f>
        <v>2</v>
      </c>
      <c r="M387" s="24">
        <f>K387*L387</f>
        <v>10.3</v>
      </c>
    </row>
    <row r="388" spans="2:13" ht="15.75">
      <c r="B388" s="19"/>
      <c r="C388" s="20"/>
      <c r="D388" s="25">
        <v>5</v>
      </c>
      <c r="E388" s="26">
        <v>4.2</v>
      </c>
      <c r="F388" s="26">
        <v>4.3</v>
      </c>
      <c r="G388" s="26">
        <v>4</v>
      </c>
      <c r="H388" s="26">
        <v>4.8</v>
      </c>
      <c r="I388" s="26">
        <v>3.8</v>
      </c>
      <c r="J388" s="23">
        <f>SUM(D388:I388)-MAX(D388:I388)-MIN(D388:I388)</f>
        <v>17.3</v>
      </c>
      <c r="K388" s="13">
        <f>ROUND(J388/4,4)</f>
        <v>4.325</v>
      </c>
      <c r="L388" s="13">
        <f>F17</f>
        <v>1.9</v>
      </c>
      <c r="M388" s="24">
        <f>K388*L388</f>
        <v>8.2175</v>
      </c>
    </row>
    <row r="389" spans="2:13" ht="16.5" thickBot="1">
      <c r="B389" s="28"/>
      <c r="C389" s="29"/>
      <c r="D389" s="32">
        <v>5.5</v>
      </c>
      <c r="E389" s="32">
        <v>5.8</v>
      </c>
      <c r="F389" s="32">
        <v>5.7</v>
      </c>
      <c r="G389" s="32">
        <v>5.8</v>
      </c>
      <c r="H389" s="32">
        <v>6</v>
      </c>
      <c r="I389" s="32">
        <v>5.9</v>
      </c>
      <c r="J389" s="23">
        <f>SUM(D389:I389)-MAX(D389:I389)-MIN(D389:I389)</f>
        <v>23.200000000000003</v>
      </c>
      <c r="K389" s="13">
        <f>ROUND(J389/4,4)</f>
        <v>5.8</v>
      </c>
      <c r="L389" s="13">
        <f>F18</f>
        <v>1.6</v>
      </c>
      <c r="M389" s="24">
        <f>K389*L389</f>
        <v>9.28</v>
      </c>
    </row>
    <row r="391" spans="10:13" ht="15.75">
      <c r="J391" s="39" t="s">
        <v>9</v>
      </c>
      <c r="K391" s="39"/>
      <c r="L391" s="11">
        <f>SUM(L386:L389)</f>
        <v>7.1</v>
      </c>
      <c r="M391" s="40">
        <f>SUM(M386:M389)</f>
        <v>36.237500000000004</v>
      </c>
    </row>
    <row r="392" spans="10:13" ht="15.75">
      <c r="J392" s="39"/>
      <c r="K392" s="39"/>
      <c r="L392" s="39"/>
      <c r="M392" s="40">
        <f>M391/L391*10</f>
        <v>51.03873239436621</v>
      </c>
    </row>
    <row r="393" spans="1:5" ht="16.5" thickBot="1">
      <c r="A393" s="186">
        <v>39</v>
      </c>
      <c r="E393" s="12" t="s">
        <v>4</v>
      </c>
    </row>
    <row r="394" spans="2:13" ht="16.5" thickBot="1">
      <c r="B394" s="14" t="s">
        <v>106</v>
      </c>
      <c r="C394" s="15"/>
      <c r="D394" s="41">
        <v>1</v>
      </c>
      <c r="E394" s="39">
        <v>2</v>
      </c>
      <c r="F394" s="39">
        <v>3</v>
      </c>
      <c r="G394" s="39">
        <v>4</v>
      </c>
      <c r="H394" s="39">
        <v>5</v>
      </c>
      <c r="I394" s="39">
        <v>5</v>
      </c>
      <c r="J394" s="17" t="s">
        <v>5</v>
      </c>
      <c r="K394" s="39" t="s">
        <v>6</v>
      </c>
      <c r="L394" s="39" t="s">
        <v>7</v>
      </c>
      <c r="M394" s="42" t="s">
        <v>8</v>
      </c>
    </row>
    <row r="395" spans="2:13" ht="15.75">
      <c r="B395" s="19">
        <v>2001</v>
      </c>
      <c r="C395" s="20"/>
      <c r="D395" s="21">
        <v>4.6</v>
      </c>
      <c r="E395" s="22">
        <v>4.3</v>
      </c>
      <c r="F395" s="22">
        <v>4.6</v>
      </c>
      <c r="G395" s="22">
        <v>4.8</v>
      </c>
      <c r="H395" s="22">
        <v>4.5</v>
      </c>
      <c r="I395" s="22">
        <v>4.6</v>
      </c>
      <c r="J395" s="23">
        <f>SUM(D395:I395)-MAX(D395:I395)-MIN(D395:I395)</f>
        <v>18.299999999999997</v>
      </c>
      <c r="K395" s="13">
        <f>ROUND(J395/4,4)</f>
        <v>4.575</v>
      </c>
      <c r="L395" s="13">
        <f>F15</f>
        <v>1.6</v>
      </c>
      <c r="M395" s="24">
        <f>K395*L395</f>
        <v>7.32</v>
      </c>
    </row>
    <row r="396" spans="2:13" ht="15.75">
      <c r="B396" s="19" t="s">
        <v>103</v>
      </c>
      <c r="C396" s="20"/>
      <c r="D396" s="25">
        <v>5.4</v>
      </c>
      <c r="E396" s="25">
        <v>4.5</v>
      </c>
      <c r="F396" s="25">
        <v>4.9</v>
      </c>
      <c r="G396" s="22">
        <v>4.9</v>
      </c>
      <c r="H396" s="25">
        <v>5</v>
      </c>
      <c r="I396" s="25">
        <v>5.3</v>
      </c>
      <c r="J396" s="23">
        <f>SUM(D396:I396)-MAX(D396:I396)-MIN(D396:I396)</f>
        <v>20.1</v>
      </c>
      <c r="K396" s="13">
        <f>ROUND(J396/4,4)</f>
        <v>5.025</v>
      </c>
      <c r="L396" s="13">
        <f>F16</f>
        <v>2</v>
      </c>
      <c r="M396" s="24">
        <f>K396*L396</f>
        <v>10.05</v>
      </c>
    </row>
    <row r="397" spans="2:13" ht="15.75">
      <c r="B397" s="19"/>
      <c r="C397" s="20"/>
      <c r="D397" s="25">
        <v>4</v>
      </c>
      <c r="E397" s="25">
        <v>3.7</v>
      </c>
      <c r="F397" s="26">
        <v>3.3</v>
      </c>
      <c r="G397" s="26">
        <v>3.5</v>
      </c>
      <c r="H397" s="26">
        <v>3.5</v>
      </c>
      <c r="I397" s="26">
        <v>4</v>
      </c>
      <c r="J397" s="23">
        <f>SUM(D397:I397)-MAX(D397:I397)-MIN(D397:I397)</f>
        <v>14.7</v>
      </c>
      <c r="K397" s="13">
        <f>ROUND(J397/4,4)</f>
        <v>3.675</v>
      </c>
      <c r="L397" s="13">
        <f>F17</f>
        <v>1.9</v>
      </c>
      <c r="M397" s="24">
        <f>K397*L397</f>
        <v>6.982499999999999</v>
      </c>
    </row>
    <row r="398" spans="2:13" ht="16.5" thickBot="1">
      <c r="B398" s="28"/>
      <c r="C398" s="29"/>
      <c r="D398" s="32">
        <v>5</v>
      </c>
      <c r="E398" s="32">
        <v>4.7</v>
      </c>
      <c r="F398" s="32">
        <v>5</v>
      </c>
      <c r="G398" s="32">
        <v>4.5</v>
      </c>
      <c r="H398" s="32">
        <v>4.7</v>
      </c>
      <c r="I398" s="32">
        <v>4.7</v>
      </c>
      <c r="J398" s="23">
        <f>SUM(D398:I398)-MAX(D398:I398)-MIN(D398:I398)</f>
        <v>19.099999999999998</v>
      </c>
      <c r="K398" s="13">
        <f>ROUND(J398/4,4)</f>
        <v>4.775</v>
      </c>
      <c r="L398" s="13">
        <f>F18</f>
        <v>1.6</v>
      </c>
      <c r="M398" s="24">
        <f>K398*L398</f>
        <v>7.640000000000001</v>
      </c>
    </row>
    <row r="400" spans="10:13" ht="15.75">
      <c r="J400" s="39" t="s">
        <v>9</v>
      </c>
      <c r="K400" s="39"/>
      <c r="L400" s="11">
        <f>SUM(L395:L398)</f>
        <v>7.1</v>
      </c>
      <c r="M400" s="40">
        <f>SUM(M395:M398)</f>
        <v>31.9925</v>
      </c>
    </row>
    <row r="401" spans="10:13" ht="15.75">
      <c r="J401" s="39"/>
      <c r="K401" s="39"/>
      <c r="L401" s="39"/>
      <c r="M401" s="40">
        <f>M400/L400*10</f>
        <v>45.059859154929576</v>
      </c>
    </row>
    <row r="402" ht="16.5" thickBot="1">
      <c r="E402" s="12" t="s">
        <v>4</v>
      </c>
    </row>
    <row r="403" spans="1:13" ht="16.5" thickBot="1">
      <c r="A403" s="186">
        <v>40</v>
      </c>
      <c r="B403" s="48" t="s">
        <v>107</v>
      </c>
      <c r="C403" s="15"/>
      <c r="D403" s="41">
        <v>1</v>
      </c>
      <c r="E403" s="39">
        <v>2</v>
      </c>
      <c r="F403" s="39">
        <v>3</v>
      </c>
      <c r="G403" s="39">
        <v>4</v>
      </c>
      <c r="H403" s="39">
        <v>5</v>
      </c>
      <c r="I403" s="39">
        <v>5</v>
      </c>
      <c r="J403" s="17" t="s">
        <v>5</v>
      </c>
      <c r="K403" s="39" t="s">
        <v>6</v>
      </c>
      <c r="L403" s="39" t="s">
        <v>7</v>
      </c>
      <c r="M403" s="42" t="s">
        <v>8</v>
      </c>
    </row>
    <row r="404" spans="2:13" ht="15.75">
      <c r="B404" s="19">
        <v>2002</v>
      </c>
      <c r="C404" s="20"/>
      <c r="D404" s="22">
        <v>4.5</v>
      </c>
      <c r="E404" s="22">
        <v>3.8</v>
      </c>
      <c r="F404" s="22">
        <v>4.4</v>
      </c>
      <c r="G404" s="22">
        <v>4</v>
      </c>
      <c r="H404" s="22">
        <v>4.3</v>
      </c>
      <c r="I404" s="22">
        <v>4.2</v>
      </c>
      <c r="J404" s="23">
        <f>SUM(D404:I404)-MAX(D404:I404)-MIN(D404:I404)</f>
        <v>16.900000000000002</v>
      </c>
      <c r="K404" s="13">
        <f>ROUND(J404/4,4)</f>
        <v>4.225</v>
      </c>
      <c r="L404" s="13">
        <f>F15</f>
        <v>1.6</v>
      </c>
      <c r="M404" s="24">
        <f>K404*L404</f>
        <v>6.76</v>
      </c>
    </row>
    <row r="405" spans="2:13" ht="15.75">
      <c r="B405" s="19" t="s">
        <v>108</v>
      </c>
      <c r="C405" s="20"/>
      <c r="D405" s="25">
        <v>5.8</v>
      </c>
      <c r="E405" s="25">
        <v>5.4</v>
      </c>
      <c r="F405" s="25">
        <v>5.5</v>
      </c>
      <c r="G405" s="25">
        <v>5.8</v>
      </c>
      <c r="H405" s="25">
        <v>5.5</v>
      </c>
      <c r="I405" s="25">
        <v>5.7</v>
      </c>
      <c r="J405" s="23">
        <f>SUM(D405:I405)-MAX(D405:I405)-MIN(D405:I405)</f>
        <v>22.5</v>
      </c>
      <c r="K405" s="13">
        <f>ROUND(J405/4,4)</f>
        <v>5.625</v>
      </c>
      <c r="L405" s="11">
        <f>F16</f>
        <v>2</v>
      </c>
      <c r="M405" s="24">
        <f>K405*L405</f>
        <v>11.25</v>
      </c>
    </row>
    <row r="406" spans="2:13" ht="15.75">
      <c r="B406" s="19"/>
      <c r="C406" s="20"/>
      <c r="D406" s="25">
        <v>3</v>
      </c>
      <c r="E406" s="26">
        <v>2.7</v>
      </c>
      <c r="F406" s="26">
        <v>2.7</v>
      </c>
      <c r="G406" s="26">
        <v>2.3</v>
      </c>
      <c r="H406" s="26">
        <v>3.2</v>
      </c>
      <c r="I406" s="26">
        <v>2.8</v>
      </c>
      <c r="J406" s="23">
        <f>SUM(D406:I406)-MAX(D406:I406)-MIN(D406:I406)</f>
        <v>11.2</v>
      </c>
      <c r="K406" s="13">
        <f>ROUND(J406/4,4)</f>
        <v>2.8</v>
      </c>
      <c r="L406" s="11">
        <f>F17</f>
        <v>1.9</v>
      </c>
      <c r="M406" s="24">
        <f>K406*L406</f>
        <v>5.319999999999999</v>
      </c>
    </row>
    <row r="407" spans="2:13" ht="16.5" thickBot="1">
      <c r="B407" s="28"/>
      <c r="C407" s="29"/>
      <c r="D407" s="32">
        <v>4.9</v>
      </c>
      <c r="E407" s="32">
        <v>4.6</v>
      </c>
      <c r="F407" s="32">
        <v>5</v>
      </c>
      <c r="G407" s="32">
        <v>5</v>
      </c>
      <c r="H407" s="32">
        <v>4.4</v>
      </c>
      <c r="I407" s="32">
        <v>4.4</v>
      </c>
      <c r="J407" s="23">
        <f>SUM(D407:I407)-MAX(D407:I407)-MIN(D407:I407)</f>
        <v>18.9</v>
      </c>
      <c r="K407" s="13">
        <f>ROUND(J407/4,4)</f>
        <v>4.725</v>
      </c>
      <c r="L407" s="11">
        <f>F18</f>
        <v>1.6</v>
      </c>
      <c r="M407" s="24">
        <f>K407*L407</f>
        <v>7.56</v>
      </c>
    </row>
    <row r="409" spans="10:13" ht="15.75">
      <c r="J409" s="39" t="s">
        <v>9</v>
      </c>
      <c r="K409" s="39"/>
      <c r="L409" s="11">
        <f>SUM(L404:L407)</f>
        <v>7.1</v>
      </c>
      <c r="M409" s="40">
        <f>SUM(M404:M407)</f>
        <v>30.889999999999997</v>
      </c>
    </row>
    <row r="410" spans="10:13" ht="16.5" thickBot="1">
      <c r="J410" s="39"/>
      <c r="K410" s="39"/>
      <c r="L410" s="39"/>
      <c r="M410" s="40">
        <f>M409/L409*10</f>
        <v>43.50704225352112</v>
      </c>
    </row>
    <row r="411" spans="1:13" ht="16.5" thickBot="1">
      <c r="A411" s="186">
        <v>41</v>
      </c>
      <c r="B411" s="48" t="s">
        <v>109</v>
      </c>
      <c r="C411" s="15"/>
      <c r="D411" s="41">
        <v>1</v>
      </c>
      <c r="E411" s="39">
        <v>2</v>
      </c>
      <c r="F411" s="39">
        <v>3</v>
      </c>
      <c r="G411" s="39">
        <v>4</v>
      </c>
      <c r="H411" s="39">
        <v>5</v>
      </c>
      <c r="I411" s="39">
        <v>5</v>
      </c>
      <c r="J411" s="17" t="s">
        <v>5</v>
      </c>
      <c r="K411" s="39" t="s">
        <v>6</v>
      </c>
      <c r="L411" s="39" t="s">
        <v>7</v>
      </c>
      <c r="M411" s="42" t="s">
        <v>8</v>
      </c>
    </row>
    <row r="412" spans="2:13" ht="15.75">
      <c r="B412" s="19">
        <v>2001</v>
      </c>
      <c r="C412" s="20"/>
      <c r="D412" s="21">
        <v>6</v>
      </c>
      <c r="E412" s="22">
        <v>6.4</v>
      </c>
      <c r="F412" s="22">
        <v>6.5</v>
      </c>
      <c r="G412" s="22">
        <v>6.4</v>
      </c>
      <c r="H412" s="22">
        <v>6.6</v>
      </c>
      <c r="I412" s="22">
        <v>6.4</v>
      </c>
      <c r="J412" s="23">
        <f>SUM(D412:I412)-MAX(D412:I412)-MIN(D412:I412)</f>
        <v>25.699999999999996</v>
      </c>
      <c r="K412" s="13">
        <f>ROUND(J412/4,4)</f>
        <v>6.425</v>
      </c>
      <c r="L412" s="13">
        <f>F15</f>
        <v>1.6</v>
      </c>
      <c r="M412" s="24">
        <f>K412*L412</f>
        <v>10.280000000000001</v>
      </c>
    </row>
    <row r="413" spans="2:13" ht="15.75">
      <c r="B413" s="19" t="s">
        <v>71</v>
      </c>
      <c r="C413" s="20"/>
      <c r="D413" s="25">
        <v>5.9</v>
      </c>
      <c r="E413" s="25">
        <v>6.2</v>
      </c>
      <c r="F413" s="25">
        <v>6</v>
      </c>
      <c r="G413" s="22">
        <v>6.1</v>
      </c>
      <c r="H413" s="25">
        <v>6</v>
      </c>
      <c r="I413" s="25">
        <v>6</v>
      </c>
      <c r="J413" s="23">
        <f>SUM(D413:I413)-MAX(D413:I413)-MIN(D413:I413)</f>
        <v>24.1</v>
      </c>
      <c r="K413" s="13">
        <f>ROUND(J413/4,4)</f>
        <v>6.025</v>
      </c>
      <c r="L413" s="11">
        <f>F16</f>
        <v>2</v>
      </c>
      <c r="M413" s="24">
        <f>K413*L413</f>
        <v>12.05</v>
      </c>
    </row>
    <row r="414" spans="2:13" ht="15.75">
      <c r="B414" s="19"/>
      <c r="C414" s="20"/>
      <c r="D414" s="25">
        <v>6.4</v>
      </c>
      <c r="E414" s="26">
        <v>6.3</v>
      </c>
      <c r="F414" s="26">
        <v>6</v>
      </c>
      <c r="G414" s="26">
        <v>6.9</v>
      </c>
      <c r="H414" s="26">
        <v>6.8</v>
      </c>
      <c r="I414" s="26">
        <v>6</v>
      </c>
      <c r="J414" s="23">
        <f>SUM(D414:I414)-MAX(D414:I414)-MIN(D414:I414)</f>
        <v>25.5</v>
      </c>
      <c r="K414" s="13">
        <f>ROUND(J414/4,4)</f>
        <v>6.375</v>
      </c>
      <c r="L414" s="11">
        <f>F17</f>
        <v>1.9</v>
      </c>
      <c r="M414" s="24">
        <f>K414*L414</f>
        <v>12.112499999999999</v>
      </c>
    </row>
    <row r="415" spans="2:13" ht="16.5" thickBot="1">
      <c r="B415" s="28"/>
      <c r="C415" s="29"/>
      <c r="D415" s="32">
        <v>5.7</v>
      </c>
      <c r="E415" s="32">
        <v>5.7</v>
      </c>
      <c r="F415" s="32">
        <v>5.7</v>
      </c>
      <c r="G415" s="32">
        <v>5.7</v>
      </c>
      <c r="H415" s="32">
        <v>6.2</v>
      </c>
      <c r="I415" s="32">
        <v>5.7</v>
      </c>
      <c r="J415" s="23">
        <f>SUM(D415:I415)-MAX(D415:I415)-MIN(D415:I415)</f>
        <v>22.800000000000004</v>
      </c>
      <c r="K415" s="13">
        <f>ROUND(J415/4,4)</f>
        <v>5.7</v>
      </c>
      <c r="L415" s="11">
        <f>F18</f>
        <v>1.6</v>
      </c>
      <c r="M415" s="24">
        <f>K415*L415</f>
        <v>9.120000000000001</v>
      </c>
    </row>
    <row r="417" spans="10:13" ht="15.75">
      <c r="J417" s="39" t="s">
        <v>9</v>
      </c>
      <c r="K417" s="39"/>
      <c r="L417" s="11">
        <f>SUM(L412:L415)</f>
        <v>7.1</v>
      </c>
      <c r="M417" s="40">
        <f>SUM(M412:M415)</f>
        <v>43.5625</v>
      </c>
    </row>
    <row r="418" spans="10:13" ht="15.75">
      <c r="J418" s="39"/>
      <c r="K418" s="39"/>
      <c r="L418" s="39"/>
      <c r="M418" s="40">
        <f>M417/L417*10</f>
        <v>61.3556338028169</v>
      </c>
    </row>
    <row r="419" ht="16.5" thickBot="1">
      <c r="E419" s="12" t="s">
        <v>4</v>
      </c>
    </row>
    <row r="420" spans="1:13" ht="16.5" thickBot="1">
      <c r="A420" s="186">
        <v>42</v>
      </c>
      <c r="B420" s="48" t="s">
        <v>110</v>
      </c>
      <c r="C420" s="15"/>
      <c r="D420" s="41">
        <v>1</v>
      </c>
      <c r="E420" s="39">
        <v>2</v>
      </c>
      <c r="F420" s="39">
        <v>3</v>
      </c>
      <c r="G420" s="39">
        <v>4</v>
      </c>
      <c r="H420" s="39">
        <v>5</v>
      </c>
      <c r="I420" s="39">
        <v>5</v>
      </c>
      <c r="J420" s="17" t="s">
        <v>5</v>
      </c>
      <c r="K420" s="39" t="s">
        <v>6</v>
      </c>
      <c r="L420" s="39" t="s">
        <v>7</v>
      </c>
      <c r="M420" s="42" t="s">
        <v>8</v>
      </c>
    </row>
    <row r="421" spans="2:13" ht="15.75">
      <c r="B421" s="19">
        <v>2005</v>
      </c>
      <c r="C421" s="20"/>
      <c r="D421" s="21">
        <v>4.3</v>
      </c>
      <c r="E421" s="21">
        <v>4.2</v>
      </c>
      <c r="F421" s="22">
        <v>5</v>
      </c>
      <c r="G421" s="22">
        <v>4</v>
      </c>
      <c r="H421" s="22">
        <v>3.8</v>
      </c>
      <c r="I421" s="22">
        <v>3.6</v>
      </c>
      <c r="J421" s="23">
        <f>SUM(D421:I421)-MAX(D421:I421)-MIN(D421:I421)</f>
        <v>16.3</v>
      </c>
      <c r="K421" s="13">
        <f>ROUND(J421/4,4)</f>
        <v>4.075</v>
      </c>
      <c r="L421" s="13">
        <f>F15</f>
        <v>1.6</v>
      </c>
      <c r="M421" s="24">
        <f>K421*L421</f>
        <v>6.5200000000000005</v>
      </c>
    </row>
    <row r="422" spans="2:13" ht="15.75">
      <c r="B422" s="19" t="s">
        <v>108</v>
      </c>
      <c r="C422" s="20"/>
      <c r="D422" s="21">
        <v>5</v>
      </c>
      <c r="E422" s="21">
        <v>5.2</v>
      </c>
      <c r="F422" s="22">
        <v>5.3</v>
      </c>
      <c r="G422" s="22">
        <v>5.3</v>
      </c>
      <c r="H422" s="22">
        <v>5.3</v>
      </c>
      <c r="I422" s="22">
        <v>5.6</v>
      </c>
      <c r="J422" s="23">
        <f>SUM(D422:I422)-MAX(D422:I422)-MIN(D422:I422)</f>
        <v>21.1</v>
      </c>
      <c r="K422" s="13">
        <f>ROUND(J422/4,4)</f>
        <v>5.275</v>
      </c>
      <c r="L422" s="11">
        <f>F16</f>
        <v>2</v>
      </c>
      <c r="M422" s="24">
        <f>K422*L422</f>
        <v>10.55</v>
      </c>
    </row>
    <row r="423" spans="2:13" ht="15.75">
      <c r="B423" s="19"/>
      <c r="C423" s="20"/>
      <c r="D423" s="25">
        <v>2.7</v>
      </c>
      <c r="E423" s="26">
        <v>2.1</v>
      </c>
      <c r="F423" s="26">
        <v>3</v>
      </c>
      <c r="G423" s="26">
        <v>2</v>
      </c>
      <c r="H423" s="26">
        <v>2.5</v>
      </c>
      <c r="I423" s="26">
        <v>2.4</v>
      </c>
      <c r="J423" s="23">
        <f>SUM(D423:I423)-MAX(D423:I423)-MIN(D423:I423)</f>
        <v>9.700000000000001</v>
      </c>
      <c r="K423" s="13">
        <f>ROUND(J423/4,4)</f>
        <v>2.425</v>
      </c>
      <c r="L423" s="11">
        <f>F17</f>
        <v>1.9</v>
      </c>
      <c r="M423" s="24">
        <f>K423*L423</f>
        <v>4.607499999999999</v>
      </c>
    </row>
    <row r="424" spans="2:13" ht="16.5" thickBot="1">
      <c r="B424" s="28"/>
      <c r="C424" s="29"/>
      <c r="D424" s="32">
        <v>4.2</v>
      </c>
      <c r="E424" s="32">
        <v>4.2</v>
      </c>
      <c r="F424" s="32">
        <v>4.5</v>
      </c>
      <c r="G424" s="32">
        <v>4.2</v>
      </c>
      <c r="H424" s="32">
        <v>4</v>
      </c>
      <c r="I424" s="32">
        <v>4.8</v>
      </c>
      <c r="J424" s="23">
        <f>SUM(D424:I424)-MAX(D424:I424)-MIN(D424:I424)</f>
        <v>17.1</v>
      </c>
      <c r="K424" s="13">
        <f>ROUND(J424/4,4)</f>
        <v>4.275</v>
      </c>
      <c r="L424" s="11">
        <f>F18</f>
        <v>1.6</v>
      </c>
      <c r="M424" s="24">
        <f>K424*L424</f>
        <v>6.840000000000001</v>
      </c>
    </row>
    <row r="426" spans="10:13" ht="15.75">
      <c r="J426" s="39" t="s">
        <v>9</v>
      </c>
      <c r="K426" s="39"/>
      <c r="L426" s="11">
        <f>SUM(L421:L424)</f>
        <v>7.1</v>
      </c>
      <c r="M426" s="40">
        <f>SUM(M421:M424)</f>
        <v>28.5175</v>
      </c>
    </row>
    <row r="427" spans="10:13" ht="16.5" thickBot="1">
      <c r="J427" s="39"/>
      <c r="K427" s="39"/>
      <c r="L427" s="39"/>
      <c r="M427" s="40">
        <f>M426/L426*10</f>
        <v>40.16549295774648</v>
      </c>
    </row>
    <row r="428" spans="2:13" ht="16.5" thickBot="1">
      <c r="B428" s="48" t="s">
        <v>111</v>
      </c>
      <c r="C428" s="15"/>
      <c r="D428" s="41">
        <v>1</v>
      </c>
      <c r="E428" s="39">
        <v>2</v>
      </c>
      <c r="F428" s="39">
        <v>3</v>
      </c>
      <c r="G428" s="39">
        <v>4</v>
      </c>
      <c r="H428" s="39">
        <v>5</v>
      </c>
      <c r="I428" s="39">
        <v>5</v>
      </c>
      <c r="J428" s="17" t="s">
        <v>5</v>
      </c>
      <c r="K428" s="39" t="s">
        <v>6</v>
      </c>
      <c r="L428" s="39" t="s">
        <v>7</v>
      </c>
      <c r="M428" s="42" t="s">
        <v>8</v>
      </c>
    </row>
    <row r="429" spans="1:13" ht="15.75">
      <c r="A429" s="186">
        <v>43</v>
      </c>
      <c r="B429" s="19">
        <v>2003</v>
      </c>
      <c r="C429" s="20"/>
      <c r="D429" s="21">
        <v>3.5</v>
      </c>
      <c r="E429" s="22">
        <v>3.8</v>
      </c>
      <c r="F429" s="22">
        <v>4</v>
      </c>
      <c r="G429" s="22">
        <v>4.3</v>
      </c>
      <c r="H429" s="22">
        <v>4</v>
      </c>
      <c r="I429" s="22">
        <v>4.2</v>
      </c>
      <c r="J429" s="23">
        <f>SUM(D429:I429)-MAX(D429:I429)-MIN(D429:I429)</f>
        <v>16</v>
      </c>
      <c r="K429" s="13">
        <f>ROUND(J429/4,4)</f>
        <v>4</v>
      </c>
      <c r="L429" s="13">
        <f>F15</f>
        <v>1.6</v>
      </c>
      <c r="M429" s="24">
        <f>K429*L429</f>
        <v>6.4</v>
      </c>
    </row>
    <row r="430" spans="2:13" ht="15.75">
      <c r="B430" s="19" t="s">
        <v>78</v>
      </c>
      <c r="C430" s="20"/>
      <c r="D430" s="25">
        <v>5.6</v>
      </c>
      <c r="E430" s="25">
        <v>5.3</v>
      </c>
      <c r="F430" s="25">
        <v>5.5</v>
      </c>
      <c r="G430" s="22">
        <v>5.6</v>
      </c>
      <c r="H430" s="25">
        <v>5.5</v>
      </c>
      <c r="I430" s="25">
        <v>5.5</v>
      </c>
      <c r="J430" s="23">
        <f>SUM(D430:I430)-MAX(D430:I430)-MIN(D430:I430)</f>
        <v>22.099999999999998</v>
      </c>
      <c r="K430" s="13">
        <f>ROUND(J430/4,4)</f>
        <v>5.525</v>
      </c>
      <c r="L430" s="11">
        <f>F16</f>
        <v>2</v>
      </c>
      <c r="M430" s="24">
        <f>K430*L430</f>
        <v>11.05</v>
      </c>
    </row>
    <row r="431" spans="2:13" ht="15.75">
      <c r="B431" s="19"/>
      <c r="C431" s="20"/>
      <c r="D431" s="25">
        <v>3.5</v>
      </c>
      <c r="E431" s="26">
        <v>2.2</v>
      </c>
      <c r="F431" s="26">
        <v>2.4</v>
      </c>
      <c r="G431" s="26">
        <v>3</v>
      </c>
      <c r="H431" s="26">
        <v>3</v>
      </c>
      <c r="I431" s="26">
        <v>2.8</v>
      </c>
      <c r="J431" s="23">
        <f>SUM(D431:I431)-MAX(D431:I431)-MIN(D431:I431)</f>
        <v>11.2</v>
      </c>
      <c r="K431" s="13">
        <f>ROUND(J431/4,4)</f>
        <v>2.8</v>
      </c>
      <c r="L431" s="11">
        <f>F17</f>
        <v>1.9</v>
      </c>
      <c r="M431" s="24">
        <f>K431*L431</f>
        <v>5.319999999999999</v>
      </c>
    </row>
    <row r="432" spans="2:13" ht="16.5" thickBot="1">
      <c r="B432" s="28"/>
      <c r="C432" s="29"/>
      <c r="D432" s="32">
        <v>3</v>
      </c>
      <c r="E432" s="32">
        <v>2.5</v>
      </c>
      <c r="F432" s="32">
        <v>3</v>
      </c>
      <c r="G432" s="32">
        <v>3.2</v>
      </c>
      <c r="H432" s="32">
        <v>2</v>
      </c>
      <c r="I432" s="32">
        <v>2</v>
      </c>
      <c r="J432" s="23">
        <f>SUM(D432:I432)-MAX(D432:I432)-MIN(D432:I432)</f>
        <v>10.5</v>
      </c>
      <c r="K432" s="13">
        <f>ROUND(J432/4,4)</f>
        <v>2.625</v>
      </c>
      <c r="L432" s="11">
        <f>F18</f>
        <v>1.6</v>
      </c>
      <c r="M432" s="24">
        <f>K432*L432</f>
        <v>4.2</v>
      </c>
    </row>
    <row r="434" spans="10:13" ht="15.75">
      <c r="J434" s="39" t="s">
        <v>9</v>
      </c>
      <c r="K434" s="39"/>
      <c r="L434" s="11">
        <f>SUM(L429:L432)</f>
        <v>7.1</v>
      </c>
      <c r="M434" s="40">
        <f>SUM(M429:M432)</f>
        <v>26.970000000000002</v>
      </c>
    </row>
    <row r="435" spans="10:13" ht="15.75">
      <c r="J435" s="39"/>
      <c r="K435" s="39"/>
      <c r="L435" s="39"/>
      <c r="M435" s="40">
        <f>M434/L434*10</f>
        <v>37.98591549295775</v>
      </c>
    </row>
    <row r="436" ht="16.5" thickBot="1">
      <c r="E436" s="12" t="s">
        <v>4</v>
      </c>
    </row>
    <row r="437" spans="2:13" ht="16.5" thickBot="1">
      <c r="B437" s="48"/>
      <c r="C437" s="15"/>
      <c r="D437" s="41">
        <v>1</v>
      </c>
      <c r="E437" s="39">
        <v>2</v>
      </c>
      <c r="F437" s="39">
        <v>3</v>
      </c>
      <c r="G437" s="39">
        <v>4</v>
      </c>
      <c r="H437" s="39">
        <v>5</v>
      </c>
      <c r="I437" s="39">
        <v>5</v>
      </c>
      <c r="J437" s="17" t="s">
        <v>5</v>
      </c>
      <c r="K437" s="39" t="s">
        <v>6</v>
      </c>
      <c r="L437" s="39" t="s">
        <v>7</v>
      </c>
      <c r="M437" s="42" t="s">
        <v>8</v>
      </c>
    </row>
    <row r="438" spans="1:13" ht="15.75">
      <c r="A438" s="186">
        <v>44</v>
      </c>
      <c r="B438" s="19"/>
      <c r="C438" s="20"/>
      <c r="D438" s="21"/>
      <c r="E438" s="22"/>
      <c r="F438" s="22"/>
      <c r="G438" s="22"/>
      <c r="H438" s="22"/>
      <c r="I438" s="22"/>
      <c r="J438" s="23">
        <f>SUM(D438:I438)-MAX(D438:I438)-MIN(D438:I438)</f>
        <v>0</v>
      </c>
      <c r="K438" s="13">
        <f>ROUND(J438/4,4)</f>
        <v>0</v>
      </c>
      <c r="L438" s="13">
        <f>F15</f>
        <v>1.6</v>
      </c>
      <c r="M438" s="24">
        <f>K438*L438</f>
        <v>0</v>
      </c>
    </row>
    <row r="439" spans="2:13" ht="15.75">
      <c r="B439" s="19"/>
      <c r="C439" s="20"/>
      <c r="D439" s="21"/>
      <c r="E439" s="25"/>
      <c r="F439" s="25"/>
      <c r="G439" s="22"/>
      <c r="H439" s="25"/>
      <c r="I439" s="25"/>
      <c r="J439" s="23">
        <f>SUM(D439:I439)-MAX(D439:I439)-MIN(D439:I439)</f>
        <v>0</v>
      </c>
      <c r="K439" s="13">
        <f>ROUND(J439/4,4)</f>
        <v>0</v>
      </c>
      <c r="L439" s="11">
        <f>F16</f>
        <v>2</v>
      </c>
      <c r="M439" s="24">
        <f>K439*L439</f>
        <v>0</v>
      </c>
    </row>
    <row r="440" spans="2:13" ht="15.75">
      <c r="B440" s="19"/>
      <c r="C440" s="20"/>
      <c r="D440" s="25"/>
      <c r="E440" s="26"/>
      <c r="F440" s="26"/>
      <c r="G440" s="26"/>
      <c r="H440" s="26"/>
      <c r="I440" s="26"/>
      <c r="J440" s="23">
        <f>SUM(D440:I440)-MAX(D440:I440)-MIN(D440:I440)</f>
        <v>0</v>
      </c>
      <c r="K440" s="13">
        <f>ROUND(J440/4,4)</f>
        <v>0</v>
      </c>
      <c r="L440" s="11">
        <f>F17</f>
        <v>1.9</v>
      </c>
      <c r="M440" s="24">
        <f>K440*L440</f>
        <v>0</v>
      </c>
    </row>
    <row r="441" spans="2:13" ht="16.5" thickBot="1">
      <c r="B441" s="28"/>
      <c r="C441" s="29"/>
      <c r="D441" s="32"/>
      <c r="E441" s="32"/>
      <c r="F441" s="32"/>
      <c r="G441" s="32"/>
      <c r="H441" s="32"/>
      <c r="I441" s="32"/>
      <c r="J441" s="23">
        <f>SUM(D441:I441)-MAX(D441:I441)-MIN(D441:I441)</f>
        <v>0</v>
      </c>
      <c r="K441" s="13">
        <f>ROUND(J441/4,4)</f>
        <v>0</v>
      </c>
      <c r="L441" s="11">
        <f>F18</f>
        <v>1.6</v>
      </c>
      <c r="M441" s="24">
        <f>K441*L441</f>
        <v>0</v>
      </c>
    </row>
    <row r="443" spans="10:13" ht="15.75">
      <c r="J443" s="39" t="s">
        <v>9</v>
      </c>
      <c r="K443" s="39"/>
      <c r="L443" s="11">
        <f>SUM(L438:L441)</f>
        <v>7.1</v>
      </c>
      <c r="M443" s="40">
        <f>SUM(M438:M441)</f>
        <v>0</v>
      </c>
    </row>
    <row r="444" spans="10:13" ht="15.75">
      <c r="J444" s="39"/>
      <c r="K444" s="39"/>
      <c r="L444" s="39"/>
      <c r="M444" s="40">
        <f>M443/L443*10</f>
        <v>0</v>
      </c>
    </row>
    <row r="445" ht="16.5" thickBot="1">
      <c r="E445" s="12" t="s">
        <v>4</v>
      </c>
    </row>
    <row r="446" spans="1:13" ht="16.5" thickBot="1">
      <c r="A446" s="186">
        <v>45</v>
      </c>
      <c r="B446" s="48" t="s">
        <v>112</v>
      </c>
      <c r="C446" s="15"/>
      <c r="D446" s="41">
        <v>1</v>
      </c>
      <c r="E446" s="39">
        <v>2</v>
      </c>
      <c r="F446" s="39">
        <v>3</v>
      </c>
      <c r="G446" s="39">
        <v>4</v>
      </c>
      <c r="H446" s="39">
        <v>5</v>
      </c>
      <c r="I446" s="39">
        <v>5</v>
      </c>
      <c r="J446" s="17" t="s">
        <v>5</v>
      </c>
      <c r="K446" s="39" t="s">
        <v>6</v>
      </c>
      <c r="L446" s="39" t="s">
        <v>7</v>
      </c>
      <c r="M446" s="42" t="s">
        <v>8</v>
      </c>
    </row>
    <row r="447" spans="2:13" ht="15.75">
      <c r="B447" s="19">
        <v>2001</v>
      </c>
      <c r="C447" s="20"/>
      <c r="D447" s="21">
        <v>6.4</v>
      </c>
      <c r="E447" s="22">
        <v>6.5</v>
      </c>
      <c r="F447" s="22">
        <v>7</v>
      </c>
      <c r="G447" s="22">
        <v>6.6</v>
      </c>
      <c r="H447" s="22">
        <v>6.8</v>
      </c>
      <c r="I447" s="22">
        <v>6.3</v>
      </c>
      <c r="J447" s="23">
        <f>SUM(D447:I447)-MAX(D447:I447)-MIN(D447:I447)</f>
        <v>26.299999999999994</v>
      </c>
      <c r="K447" s="13">
        <f>ROUND(J447/4,4)</f>
        <v>6.575</v>
      </c>
      <c r="L447" s="13">
        <f>F15</f>
        <v>1.6</v>
      </c>
      <c r="M447" s="24">
        <f>K447*L447</f>
        <v>10.520000000000001</v>
      </c>
    </row>
    <row r="448" spans="2:13" ht="15.75">
      <c r="B448" s="19" t="s">
        <v>71</v>
      </c>
      <c r="C448" s="20"/>
      <c r="D448" s="21">
        <v>6.8</v>
      </c>
      <c r="E448" s="25">
        <v>7</v>
      </c>
      <c r="F448" s="25">
        <v>6.8</v>
      </c>
      <c r="G448" s="22">
        <v>7</v>
      </c>
      <c r="H448" s="25">
        <v>6.8</v>
      </c>
      <c r="I448" s="25">
        <v>7</v>
      </c>
      <c r="J448" s="23">
        <f>SUM(D448:I448)-MAX(D448:I448)-MIN(D448:I448)</f>
        <v>27.599999999999998</v>
      </c>
      <c r="K448" s="13">
        <f>ROUND(J448/4,4)</f>
        <v>6.9</v>
      </c>
      <c r="L448" s="11">
        <f>F16</f>
        <v>2</v>
      </c>
      <c r="M448" s="24">
        <f>K448*L448</f>
        <v>13.8</v>
      </c>
    </row>
    <row r="449" spans="2:13" ht="15.75">
      <c r="B449" s="19"/>
      <c r="C449" s="20"/>
      <c r="D449" s="25">
        <v>6.7</v>
      </c>
      <c r="E449" s="26">
        <v>6.7</v>
      </c>
      <c r="F449" s="26">
        <v>6.7</v>
      </c>
      <c r="G449" s="26">
        <v>6.7</v>
      </c>
      <c r="H449" s="26">
        <v>6.9</v>
      </c>
      <c r="I449" s="26">
        <v>6.6</v>
      </c>
      <c r="J449" s="23">
        <f>SUM(D449:I449)-MAX(D449:I449)-MIN(D449:I449)</f>
        <v>26.800000000000004</v>
      </c>
      <c r="K449" s="13">
        <f>ROUND(J449/4,4)</f>
        <v>6.7</v>
      </c>
      <c r="L449" s="11">
        <f>F17</f>
        <v>1.9</v>
      </c>
      <c r="M449" s="24">
        <f>K449*L449</f>
        <v>12.73</v>
      </c>
    </row>
    <row r="450" spans="2:13" ht="16.5" thickBot="1">
      <c r="B450" s="28"/>
      <c r="C450" s="29"/>
      <c r="D450" s="32">
        <v>6</v>
      </c>
      <c r="E450" s="32">
        <v>6.2</v>
      </c>
      <c r="F450" s="32">
        <v>6.5</v>
      </c>
      <c r="G450" s="32">
        <v>6.5</v>
      </c>
      <c r="H450" s="32">
        <v>6.7</v>
      </c>
      <c r="I450" s="32">
        <v>6.5</v>
      </c>
      <c r="J450" s="23">
        <f>SUM(D450:I450)-MAX(D450:I450)-MIN(D450:I450)</f>
        <v>25.7</v>
      </c>
      <c r="K450" s="13">
        <f>ROUND(J450/4,4)</f>
        <v>6.425</v>
      </c>
      <c r="L450" s="11">
        <f>F18</f>
        <v>1.6</v>
      </c>
      <c r="M450" s="24">
        <f>K450*L450</f>
        <v>10.280000000000001</v>
      </c>
    </row>
    <row r="452" spans="10:13" ht="15.75">
      <c r="J452" s="39" t="s">
        <v>9</v>
      </c>
      <c r="K452" s="39"/>
      <c r="L452" s="11">
        <f>SUM(L447:L450)</f>
        <v>7.1</v>
      </c>
      <c r="M452" s="40">
        <f>SUM(M447:M450)</f>
        <v>47.33</v>
      </c>
    </row>
    <row r="453" spans="10:13" ht="15.75">
      <c r="J453" s="39"/>
      <c r="K453" s="39"/>
      <c r="L453" s="39"/>
      <c r="M453" s="40">
        <f>M452/L452*10</f>
        <v>66.66197183098592</v>
      </c>
    </row>
    <row r="454" ht="16.5" thickBot="1">
      <c r="E454" s="12" t="s">
        <v>4</v>
      </c>
    </row>
    <row r="455" spans="2:13" ht="16.5" thickBot="1">
      <c r="B455" s="48" t="s">
        <v>113</v>
      </c>
      <c r="C455" s="15"/>
      <c r="D455" s="41">
        <v>1</v>
      </c>
      <c r="E455" s="39">
        <v>2</v>
      </c>
      <c r="F455" s="39">
        <v>3</v>
      </c>
      <c r="G455" s="39">
        <v>4</v>
      </c>
      <c r="H455" s="39">
        <v>5</v>
      </c>
      <c r="I455" s="39">
        <v>5</v>
      </c>
      <c r="J455" s="17" t="s">
        <v>5</v>
      </c>
      <c r="K455" s="39" t="s">
        <v>6</v>
      </c>
      <c r="L455" s="39" t="s">
        <v>7</v>
      </c>
      <c r="M455" s="42" t="s">
        <v>8</v>
      </c>
    </row>
    <row r="456" spans="1:13" ht="15.75">
      <c r="A456" s="186">
        <f>A446+1</f>
        <v>46</v>
      </c>
      <c r="B456" s="19">
        <v>2002</v>
      </c>
      <c r="C456" s="20"/>
      <c r="D456" s="21">
        <v>4</v>
      </c>
      <c r="E456" s="22">
        <v>3.9</v>
      </c>
      <c r="F456" s="22">
        <v>4.5</v>
      </c>
      <c r="G456" s="22">
        <v>4.4</v>
      </c>
      <c r="H456" s="22">
        <v>4.8</v>
      </c>
      <c r="I456" s="22">
        <v>3.8</v>
      </c>
      <c r="J456" s="23">
        <f>SUM(D456:I456)-MAX(D456:I456)-MIN(D456:I456)</f>
        <v>16.8</v>
      </c>
      <c r="K456" s="13">
        <f>ROUND(J456/4,4)</f>
        <v>4.2</v>
      </c>
      <c r="L456" s="13">
        <f>F15</f>
        <v>1.6</v>
      </c>
      <c r="M456" s="24">
        <f>K456*L456</f>
        <v>6.720000000000001</v>
      </c>
    </row>
    <row r="457" spans="2:13" ht="15.75">
      <c r="B457" s="19" t="s">
        <v>57</v>
      </c>
      <c r="C457" s="20"/>
      <c r="D457" s="25">
        <v>5</v>
      </c>
      <c r="E457" s="25">
        <v>5</v>
      </c>
      <c r="F457" s="25">
        <v>4.6</v>
      </c>
      <c r="G457" s="22">
        <v>5</v>
      </c>
      <c r="H457" s="25">
        <v>5.2</v>
      </c>
      <c r="I457" s="25">
        <v>5.7</v>
      </c>
      <c r="J457" s="23">
        <f>SUM(D457:I457)-MAX(D457:I457)-MIN(D457:I457)</f>
        <v>20.200000000000003</v>
      </c>
      <c r="K457" s="13">
        <f>ROUND(J457/4,4)</f>
        <v>5.05</v>
      </c>
      <c r="L457" s="11">
        <f>F16</f>
        <v>2</v>
      </c>
      <c r="M457" s="24">
        <f>K457*L457</f>
        <v>10.1</v>
      </c>
    </row>
    <row r="458" spans="2:13" ht="15.75">
      <c r="B458" s="19"/>
      <c r="C458" s="20"/>
      <c r="D458" s="25">
        <v>3.5</v>
      </c>
      <c r="E458" s="26">
        <v>2.2</v>
      </c>
      <c r="F458" s="26">
        <v>2.2</v>
      </c>
      <c r="G458" s="26">
        <v>3.5</v>
      </c>
      <c r="H458" s="26">
        <v>2.5</v>
      </c>
      <c r="I458" s="26">
        <v>3</v>
      </c>
      <c r="J458" s="23">
        <f>SUM(D458:I458)-MAX(D458:I458)-MIN(D458:I458)</f>
        <v>11.2</v>
      </c>
      <c r="K458" s="13">
        <f>ROUND(J458/4,4)</f>
        <v>2.8</v>
      </c>
      <c r="L458" s="11">
        <f>F17</f>
        <v>1.9</v>
      </c>
      <c r="M458" s="24">
        <f>K458*L458</f>
        <v>5.319999999999999</v>
      </c>
    </row>
    <row r="459" spans="2:13" ht="16.5" thickBot="1">
      <c r="B459" s="28"/>
      <c r="C459" s="29"/>
      <c r="D459" s="32">
        <v>4.2</v>
      </c>
      <c r="E459" s="32">
        <v>4.1</v>
      </c>
      <c r="F459" s="32">
        <v>4.5</v>
      </c>
      <c r="G459" s="32">
        <v>4.4</v>
      </c>
      <c r="H459" s="26">
        <v>4.5</v>
      </c>
      <c r="I459" s="26">
        <v>4.3</v>
      </c>
      <c r="J459" s="23">
        <f>SUM(D459:I459)-MAX(D459:I459)-MIN(D459:I459)</f>
        <v>17.400000000000006</v>
      </c>
      <c r="K459" s="13">
        <f>ROUND(J459/4,4)</f>
        <v>4.35</v>
      </c>
      <c r="L459" s="11">
        <f>F18</f>
        <v>1.6</v>
      </c>
      <c r="M459" s="24">
        <f>K459*L459</f>
        <v>6.96</v>
      </c>
    </row>
    <row r="461" spans="10:13" ht="15.75">
      <c r="J461" s="39" t="s">
        <v>9</v>
      </c>
      <c r="K461" s="39"/>
      <c r="L461" s="11">
        <f>SUM(L456:L459)</f>
        <v>7.1</v>
      </c>
      <c r="M461" s="40">
        <f>SUM(M456:M459)</f>
        <v>29.1</v>
      </c>
    </row>
    <row r="462" spans="10:13" ht="15.75">
      <c r="J462" s="39"/>
      <c r="K462" s="39"/>
      <c r="L462" s="39"/>
      <c r="M462" s="40">
        <f>M461/L461*10</f>
        <v>40.98591549295775</v>
      </c>
    </row>
    <row r="463" ht="16.5" thickBot="1">
      <c r="E463" s="12" t="s">
        <v>4</v>
      </c>
    </row>
    <row r="464" spans="2:13" ht="16.5" thickBot="1">
      <c r="B464" s="48" t="s">
        <v>114</v>
      </c>
      <c r="C464" s="15"/>
      <c r="D464" s="41">
        <v>1</v>
      </c>
      <c r="E464" s="39">
        <v>2</v>
      </c>
      <c r="F464" s="39">
        <v>3</v>
      </c>
      <c r="G464" s="39">
        <v>4</v>
      </c>
      <c r="H464" s="39">
        <v>5</v>
      </c>
      <c r="I464" s="39">
        <v>5</v>
      </c>
      <c r="J464" s="17" t="s">
        <v>5</v>
      </c>
      <c r="K464" s="39" t="s">
        <v>6</v>
      </c>
      <c r="L464" s="39" t="s">
        <v>7</v>
      </c>
      <c r="M464" s="42" t="s">
        <v>8</v>
      </c>
    </row>
    <row r="465" spans="1:13" ht="15.75">
      <c r="A465" s="186">
        <v>47</v>
      </c>
      <c r="B465" s="19">
        <v>2004</v>
      </c>
      <c r="C465" s="20"/>
      <c r="D465" s="21">
        <v>3.8</v>
      </c>
      <c r="E465" s="22">
        <v>4</v>
      </c>
      <c r="F465" s="22">
        <v>4.4</v>
      </c>
      <c r="G465" s="22">
        <v>4.8</v>
      </c>
      <c r="H465" s="22">
        <v>4.9</v>
      </c>
      <c r="I465" s="22">
        <v>4</v>
      </c>
      <c r="J465" s="23">
        <f>SUM(D465:I465)-MAX(D465:I465)-MIN(D465:I465)</f>
        <v>17.2</v>
      </c>
      <c r="K465" s="13">
        <f>ROUND(J465/4,4)</f>
        <v>4.3</v>
      </c>
      <c r="L465" s="13">
        <f>F15</f>
        <v>1.6</v>
      </c>
      <c r="M465" s="24">
        <f>K465*L465</f>
        <v>6.88</v>
      </c>
    </row>
    <row r="466" spans="2:13" ht="15.75">
      <c r="B466" s="19" t="s">
        <v>57</v>
      </c>
      <c r="C466" s="20"/>
      <c r="D466" s="25">
        <v>3</v>
      </c>
      <c r="E466" s="25">
        <v>3.2</v>
      </c>
      <c r="F466" s="25">
        <v>3.3</v>
      </c>
      <c r="G466" s="22">
        <v>2.6</v>
      </c>
      <c r="H466" s="25">
        <v>3</v>
      </c>
      <c r="I466" s="25">
        <v>3</v>
      </c>
      <c r="J466" s="23">
        <f>SUM(D466:I466)-MAX(D466:I466)-MIN(D466:I466)</f>
        <v>12.200000000000001</v>
      </c>
      <c r="K466" s="13">
        <f>ROUND(J466/4,4)</f>
        <v>3.05</v>
      </c>
      <c r="L466" s="11">
        <f>F16</f>
        <v>2</v>
      </c>
      <c r="M466" s="24">
        <f>K466*L466</f>
        <v>6.1</v>
      </c>
    </row>
    <row r="467" spans="2:13" ht="15.75">
      <c r="B467" s="19"/>
      <c r="C467" s="20"/>
      <c r="D467" s="25">
        <v>2.3</v>
      </c>
      <c r="E467" s="26">
        <v>2</v>
      </c>
      <c r="F467" s="26">
        <v>2.2</v>
      </c>
      <c r="G467" s="26">
        <v>2.5</v>
      </c>
      <c r="H467" s="26">
        <v>2.2</v>
      </c>
      <c r="I467" s="26">
        <v>2.5</v>
      </c>
      <c r="J467" s="23">
        <f>SUM(D467:I467)-MAX(D467:I467)-MIN(D467:I467)</f>
        <v>9.2</v>
      </c>
      <c r="K467" s="13">
        <f>ROUND(J467/4,4)</f>
        <v>2.3</v>
      </c>
      <c r="L467" s="11">
        <f>F17</f>
        <v>1.9</v>
      </c>
      <c r="M467" s="24">
        <f>K467*L467</f>
        <v>4.369999999999999</v>
      </c>
    </row>
    <row r="468" spans="2:13" ht="16.5" thickBot="1">
      <c r="B468" s="28"/>
      <c r="C468" s="29"/>
      <c r="D468" s="32">
        <v>4.2</v>
      </c>
      <c r="E468" s="32">
        <v>4.2</v>
      </c>
      <c r="F468" s="32">
        <v>3.7</v>
      </c>
      <c r="G468" s="32">
        <v>3.6</v>
      </c>
      <c r="H468" s="32">
        <v>3.3</v>
      </c>
      <c r="I468" s="32">
        <v>3.6</v>
      </c>
      <c r="J468" s="23">
        <f>SUM(D468:I468)-MAX(D468:I468)-MIN(D468:I468)</f>
        <v>15.100000000000001</v>
      </c>
      <c r="K468" s="13">
        <f>ROUND(J468/4,4)</f>
        <v>3.775</v>
      </c>
      <c r="L468" s="11">
        <f>F18</f>
        <v>1.6</v>
      </c>
      <c r="M468" s="24">
        <f>K468*L468</f>
        <v>6.04</v>
      </c>
    </row>
    <row r="470" spans="10:13" ht="15.75">
      <c r="J470" s="39" t="s">
        <v>9</v>
      </c>
      <c r="K470" s="39"/>
      <c r="L470" s="11">
        <f>SUM(L465:L468)</f>
        <v>7.1</v>
      </c>
      <c r="M470" s="40">
        <f>SUM(M465:M468)</f>
        <v>23.39</v>
      </c>
    </row>
    <row r="471" spans="10:13" ht="15.75">
      <c r="J471" s="39"/>
      <c r="K471" s="39"/>
      <c r="L471" s="39"/>
      <c r="M471" s="40">
        <f>M470/L470*10</f>
        <v>32.94366197183099</v>
      </c>
    </row>
    <row r="472" ht="16.5" thickBot="1">
      <c r="E472" s="12" t="s">
        <v>4</v>
      </c>
    </row>
    <row r="473" spans="2:13" ht="16.5" thickBot="1">
      <c r="B473" s="14" t="s">
        <v>115</v>
      </c>
      <c r="C473" s="15"/>
      <c r="D473" s="41">
        <v>1</v>
      </c>
      <c r="E473" s="39">
        <v>4</v>
      </c>
      <c r="F473" s="39">
        <v>3</v>
      </c>
      <c r="G473" s="39">
        <v>4</v>
      </c>
      <c r="H473" s="39">
        <v>5</v>
      </c>
      <c r="I473" s="39">
        <v>5</v>
      </c>
      <c r="J473" s="17" t="s">
        <v>5</v>
      </c>
      <c r="K473" s="39" t="s">
        <v>6</v>
      </c>
      <c r="L473" s="39" t="s">
        <v>7</v>
      </c>
      <c r="M473" s="42" t="s">
        <v>8</v>
      </c>
    </row>
    <row r="474" spans="2:13" ht="15.75">
      <c r="B474" s="19">
        <v>2002</v>
      </c>
      <c r="C474" s="20"/>
      <c r="D474" s="21">
        <v>6.7</v>
      </c>
      <c r="E474" s="22">
        <v>6.3</v>
      </c>
      <c r="F474" s="22">
        <v>7</v>
      </c>
      <c r="G474" s="22">
        <v>6.7</v>
      </c>
      <c r="H474" s="22">
        <v>6.4</v>
      </c>
      <c r="I474" s="22">
        <v>6.4</v>
      </c>
      <c r="J474" s="23">
        <f>SUM(D474:I474)-MAX(D474:I474)-MIN(D474:I474)</f>
        <v>26.2</v>
      </c>
      <c r="K474" s="13">
        <f>ROUND(J474/4,4)</f>
        <v>6.55</v>
      </c>
      <c r="L474" s="13">
        <f>F15</f>
        <v>1.6</v>
      </c>
      <c r="M474" s="24">
        <f>K474*L474</f>
        <v>10.48</v>
      </c>
    </row>
    <row r="475" spans="2:13" ht="15.75">
      <c r="B475" s="19" t="s">
        <v>80</v>
      </c>
      <c r="C475" s="20"/>
      <c r="D475" s="25">
        <v>7</v>
      </c>
      <c r="E475" s="25">
        <v>7</v>
      </c>
      <c r="F475" s="25">
        <v>7</v>
      </c>
      <c r="G475" s="22">
        <v>6.8</v>
      </c>
      <c r="H475" s="22">
        <v>6.6</v>
      </c>
      <c r="I475" s="22">
        <v>7</v>
      </c>
      <c r="J475" s="23">
        <f>SUM(D475:I475)-MAX(D475:I475)-MIN(D475:I475)</f>
        <v>27.799999999999997</v>
      </c>
      <c r="K475" s="13">
        <f>ROUND(J475/4,4)</f>
        <v>6.95</v>
      </c>
      <c r="L475" s="11">
        <f>F16</f>
        <v>2</v>
      </c>
      <c r="M475" s="45">
        <f>K475*L475</f>
        <v>13.9</v>
      </c>
    </row>
    <row r="476" spans="1:13" ht="15.75">
      <c r="A476" s="186">
        <v>48</v>
      </c>
      <c r="B476" s="19"/>
      <c r="C476" s="20"/>
      <c r="D476" s="25">
        <v>6.2</v>
      </c>
      <c r="E476" s="26">
        <v>6.2</v>
      </c>
      <c r="F476" s="26">
        <v>6.7</v>
      </c>
      <c r="G476" s="26">
        <v>6.7</v>
      </c>
      <c r="H476" s="26">
        <v>6.2</v>
      </c>
      <c r="I476" s="26">
        <v>6.4</v>
      </c>
      <c r="J476" s="23">
        <f>SUM(D476:I476)-MAX(D476:I476)-MIN(D476:I476)</f>
        <v>25.5</v>
      </c>
      <c r="K476" s="13">
        <f>ROUND(J476/4,4)</f>
        <v>6.375</v>
      </c>
      <c r="L476" s="11">
        <f>F17</f>
        <v>1.9</v>
      </c>
      <c r="M476" s="45">
        <f>K476*L476</f>
        <v>12.112499999999999</v>
      </c>
    </row>
    <row r="477" spans="2:13" ht="16.5" thickBot="1">
      <c r="B477" s="28"/>
      <c r="C477" s="29"/>
      <c r="D477" s="32">
        <v>7</v>
      </c>
      <c r="E477" s="32">
        <v>7</v>
      </c>
      <c r="F477" s="32">
        <v>7</v>
      </c>
      <c r="G477" s="32">
        <v>7</v>
      </c>
      <c r="H477" s="32">
        <v>6.8</v>
      </c>
      <c r="I477" s="32">
        <v>7</v>
      </c>
      <c r="J477" s="23">
        <f>SUM(D477:I477)-MAX(D477:I477)-MIN(D477:I477)</f>
        <v>27.999999999999996</v>
      </c>
      <c r="K477" s="13">
        <f>ROUND(J477/4,4)</f>
        <v>7</v>
      </c>
      <c r="L477" s="11">
        <f>F18</f>
        <v>1.6</v>
      </c>
      <c r="M477" s="46">
        <f>K477*L477</f>
        <v>11.200000000000001</v>
      </c>
    </row>
    <row r="479" spans="10:13" ht="15.75">
      <c r="J479" s="39" t="s">
        <v>9</v>
      </c>
      <c r="K479" s="39"/>
      <c r="L479" s="11">
        <f>SUM(L474:L477)</f>
        <v>7.1</v>
      </c>
      <c r="M479" s="40">
        <f>SUM(M474:M477)</f>
        <v>47.6925</v>
      </c>
    </row>
    <row r="480" spans="10:13" ht="15.75">
      <c r="J480" s="39"/>
      <c r="K480" s="39"/>
      <c r="L480" s="39"/>
      <c r="M480" s="40">
        <f>M479/L479*10</f>
        <v>67.17253521126761</v>
      </c>
    </row>
    <row r="482" ht="16.5" thickBot="1">
      <c r="E482" s="12" t="s">
        <v>4</v>
      </c>
    </row>
    <row r="483" spans="2:13" ht="16.5" thickBot="1">
      <c r="B483" s="14" t="s">
        <v>116</v>
      </c>
      <c r="C483" s="15"/>
      <c r="D483" s="41">
        <v>1</v>
      </c>
      <c r="E483" s="39">
        <v>2</v>
      </c>
      <c r="F483" s="39">
        <v>3</v>
      </c>
      <c r="G483" s="39">
        <v>4</v>
      </c>
      <c r="H483" s="39">
        <v>5</v>
      </c>
      <c r="I483" s="39">
        <v>5</v>
      </c>
      <c r="J483" s="17" t="s">
        <v>5</v>
      </c>
      <c r="K483" s="39" t="s">
        <v>6</v>
      </c>
      <c r="L483" s="39" t="s">
        <v>7</v>
      </c>
      <c r="M483" s="42" t="s">
        <v>8</v>
      </c>
    </row>
    <row r="484" spans="2:13" ht="15.75">
      <c r="B484" s="19">
        <v>2003</v>
      </c>
      <c r="C484" s="20"/>
      <c r="D484" s="21">
        <v>3.4</v>
      </c>
      <c r="E484" s="22">
        <v>4.3</v>
      </c>
      <c r="F484" s="22">
        <v>4.3</v>
      </c>
      <c r="G484" s="22">
        <v>4.3</v>
      </c>
      <c r="H484" s="22">
        <v>4.4</v>
      </c>
      <c r="I484" s="22">
        <v>5</v>
      </c>
      <c r="J484" s="23">
        <f>SUM(D484:I484)-MAX(D484:I484)-MIN(D484:I484)</f>
        <v>17.300000000000004</v>
      </c>
      <c r="K484" s="13">
        <f>ROUND(J484/4,4)</f>
        <v>4.325</v>
      </c>
      <c r="L484" s="13">
        <f>F15</f>
        <v>1.6</v>
      </c>
      <c r="M484" s="24">
        <f>K484*L484</f>
        <v>6.920000000000001</v>
      </c>
    </row>
    <row r="485" spans="1:13" ht="15.75">
      <c r="A485" s="186">
        <f>A476+1</f>
        <v>49</v>
      </c>
      <c r="B485" s="19" t="s">
        <v>80</v>
      </c>
      <c r="C485" s="20"/>
      <c r="D485" s="21">
        <v>5</v>
      </c>
      <c r="E485" s="22">
        <v>4</v>
      </c>
      <c r="F485" s="22">
        <v>4.7</v>
      </c>
      <c r="G485" s="22">
        <v>3.5</v>
      </c>
      <c r="H485" s="25">
        <v>4</v>
      </c>
      <c r="I485" s="25">
        <v>5</v>
      </c>
      <c r="J485" s="23">
        <v>16</v>
      </c>
      <c r="K485" s="13">
        <f>ROUND(J485/4,4)</f>
        <v>4</v>
      </c>
      <c r="L485" s="11">
        <f>F16</f>
        <v>2</v>
      </c>
      <c r="M485" s="24">
        <f>K485*L485</f>
        <v>8</v>
      </c>
    </row>
    <row r="486" spans="2:13" ht="15.75">
      <c r="B486" s="19"/>
      <c r="C486" s="20"/>
      <c r="D486" s="25">
        <v>3.4</v>
      </c>
      <c r="E486" s="26">
        <v>3.2</v>
      </c>
      <c r="F486" s="22">
        <v>3.3</v>
      </c>
      <c r="G486" s="22">
        <v>3.8</v>
      </c>
      <c r="H486" s="26">
        <v>3.2</v>
      </c>
      <c r="I486" s="26">
        <v>3.7</v>
      </c>
      <c r="J486" s="23">
        <f>SUM(D486:I486)-MAX(D486:I486)-MIN(D486:I486)</f>
        <v>13.599999999999998</v>
      </c>
      <c r="K486" s="13">
        <f>ROUND(J486/4,4)</f>
        <v>3.4</v>
      </c>
      <c r="L486" s="11">
        <f>F17</f>
        <v>1.9</v>
      </c>
      <c r="M486" s="24">
        <f>K486*L486</f>
        <v>6.46</v>
      </c>
    </row>
    <row r="487" spans="2:13" ht="16.5" thickBot="1">
      <c r="B487" s="28"/>
      <c r="C487" s="29"/>
      <c r="D487" s="25">
        <v>5</v>
      </c>
      <c r="E487" s="32">
        <v>4.3</v>
      </c>
      <c r="F487" s="32">
        <v>4.5</v>
      </c>
      <c r="G487" s="32">
        <v>4.8</v>
      </c>
      <c r="H487" s="32">
        <v>4.6</v>
      </c>
      <c r="I487" s="32">
        <v>4.9</v>
      </c>
      <c r="J487" s="23">
        <f>SUM(D487:I487)-MAX(D487:I487)-MIN(D487:I487)</f>
        <v>18.8</v>
      </c>
      <c r="K487" s="13">
        <f>ROUND(J487/4,4)</f>
        <v>4.7</v>
      </c>
      <c r="L487" s="11">
        <f>F18</f>
        <v>1.6</v>
      </c>
      <c r="M487" s="24">
        <f>K487*L487</f>
        <v>7.5200000000000005</v>
      </c>
    </row>
    <row r="489" spans="10:13" ht="15.75">
      <c r="J489" s="39" t="s">
        <v>9</v>
      </c>
      <c r="K489" s="39"/>
      <c r="L489" s="11">
        <f>SUM(L484:L487)</f>
        <v>7.1</v>
      </c>
      <c r="M489" s="40">
        <f>SUM(M484:M487)</f>
        <v>28.900000000000002</v>
      </c>
    </row>
    <row r="490" spans="10:13" ht="15.75">
      <c r="J490" s="39"/>
      <c r="K490" s="39"/>
      <c r="L490" s="39"/>
      <c r="M490" s="40">
        <f>M489/L489*10</f>
        <v>40.70422535211268</v>
      </c>
    </row>
    <row r="492" ht="16.5" thickBot="1">
      <c r="E492" s="12" t="s">
        <v>4</v>
      </c>
    </row>
    <row r="493" spans="2:13" ht="16.5" thickBot="1">
      <c r="B493" s="7" t="s">
        <v>117</v>
      </c>
      <c r="C493" s="15"/>
      <c r="D493" s="41">
        <v>1</v>
      </c>
      <c r="E493" s="39">
        <v>2</v>
      </c>
      <c r="F493" s="39">
        <v>3</v>
      </c>
      <c r="G493" s="39">
        <v>4</v>
      </c>
      <c r="H493" s="39">
        <v>5</v>
      </c>
      <c r="I493" s="39">
        <v>5</v>
      </c>
      <c r="J493" s="17" t="s">
        <v>5</v>
      </c>
      <c r="K493" s="39" t="s">
        <v>6</v>
      </c>
      <c r="L493" s="39" t="s">
        <v>7</v>
      </c>
      <c r="M493" s="42" t="s">
        <v>8</v>
      </c>
    </row>
    <row r="494" spans="2:13" ht="16.5" thickBot="1">
      <c r="B494" s="19">
        <v>2004</v>
      </c>
      <c r="C494" s="20"/>
      <c r="D494" s="21">
        <v>3.3</v>
      </c>
      <c r="E494" s="22">
        <v>4.2</v>
      </c>
      <c r="F494" s="22">
        <v>4.7</v>
      </c>
      <c r="G494" s="22">
        <v>3.5</v>
      </c>
      <c r="H494" s="22">
        <v>3.4</v>
      </c>
      <c r="I494" s="22">
        <v>3.2</v>
      </c>
      <c r="J494" s="23">
        <f>SUM(D494:I494)-MAX(D494:I494)-MIN(D494:I494)</f>
        <v>14.399999999999999</v>
      </c>
      <c r="K494" s="13">
        <f>ROUND(J494/4,4)</f>
        <v>3.6</v>
      </c>
      <c r="L494" s="47">
        <f>F15</f>
        <v>1.6</v>
      </c>
      <c r="M494" s="24">
        <f>K494*L494</f>
        <v>5.760000000000001</v>
      </c>
    </row>
    <row r="495" spans="1:13" ht="16.5" thickBot="1">
      <c r="A495" s="186">
        <f>A485+1</f>
        <v>50</v>
      </c>
      <c r="B495" s="19" t="s">
        <v>61</v>
      </c>
      <c r="C495" s="14"/>
      <c r="D495" s="25">
        <v>3.2</v>
      </c>
      <c r="E495" s="25">
        <v>3</v>
      </c>
      <c r="F495" s="25">
        <v>3.3</v>
      </c>
      <c r="G495" s="22">
        <v>3</v>
      </c>
      <c r="H495" s="25">
        <v>2.8</v>
      </c>
      <c r="I495" s="25">
        <v>2.5</v>
      </c>
      <c r="J495" s="23">
        <f>SUM(D495:I495)-MAX(D495:I495)-MIN(D495:I495)</f>
        <v>12</v>
      </c>
      <c r="K495" s="13">
        <f>ROUND(J495/4,4)</f>
        <v>3</v>
      </c>
      <c r="L495" s="11">
        <f>F16</f>
        <v>2</v>
      </c>
      <c r="M495" s="24">
        <f>K495*L495</f>
        <v>6</v>
      </c>
    </row>
    <row r="496" spans="2:13" ht="15.75">
      <c r="B496" s="19"/>
      <c r="C496" s="20"/>
      <c r="D496" s="25">
        <v>3.2</v>
      </c>
      <c r="E496" s="26">
        <v>2.5</v>
      </c>
      <c r="F496" s="26">
        <v>2.5</v>
      </c>
      <c r="G496" s="26">
        <v>2.3</v>
      </c>
      <c r="H496" s="26">
        <v>2.2</v>
      </c>
      <c r="I496" s="26">
        <v>3</v>
      </c>
      <c r="J496" s="23">
        <f>SUM(D496:I496)-MAX(D496:I496)-MIN(D496:I496)</f>
        <v>10.3</v>
      </c>
      <c r="K496" s="13">
        <f>ROUND(J496/4,4)</f>
        <v>2.575</v>
      </c>
      <c r="L496" s="11">
        <f>F17</f>
        <v>1.9</v>
      </c>
      <c r="M496" s="24">
        <f>K496*L496</f>
        <v>4.8925</v>
      </c>
    </row>
    <row r="497" spans="2:13" ht="16.5" thickBot="1">
      <c r="B497" s="28"/>
      <c r="C497" s="29"/>
      <c r="D497" s="32">
        <v>4</v>
      </c>
      <c r="E497" s="32">
        <v>3.7</v>
      </c>
      <c r="F497" s="32">
        <v>4</v>
      </c>
      <c r="G497" s="32">
        <v>4</v>
      </c>
      <c r="H497" s="32">
        <v>4</v>
      </c>
      <c r="I497" s="32">
        <v>4</v>
      </c>
      <c r="J497" s="23">
        <f>SUM(D497:I497)-MAX(D497:I497)-MIN(D497:I497)</f>
        <v>16</v>
      </c>
      <c r="K497" s="13">
        <f>ROUND(J497/4,4)</f>
        <v>4</v>
      </c>
      <c r="L497" s="11">
        <f>F18</f>
        <v>1.6</v>
      </c>
      <c r="M497" s="24">
        <f>K497*L497</f>
        <v>6.4</v>
      </c>
    </row>
    <row r="499" spans="10:13" ht="15.75">
      <c r="J499" s="39" t="s">
        <v>9</v>
      </c>
      <c r="K499" s="39"/>
      <c r="L499" s="11">
        <f>SUM(L494:L497)</f>
        <v>7.1</v>
      </c>
      <c r="M499" s="40">
        <f>SUM(M494:M497)</f>
        <v>23.052500000000002</v>
      </c>
    </row>
    <row r="500" spans="10:13" ht="15.75">
      <c r="J500" s="39"/>
      <c r="K500" s="39"/>
      <c r="L500" s="39"/>
      <c r="M500" s="40">
        <f>M499/L499*10</f>
        <v>32.468309859154935</v>
      </c>
    </row>
    <row r="502" ht="16.5" thickBot="1">
      <c r="E502" s="12" t="s">
        <v>4</v>
      </c>
    </row>
    <row r="503" spans="2:13" ht="16.5" thickBot="1">
      <c r="B503" s="14" t="s">
        <v>118</v>
      </c>
      <c r="C503" s="15"/>
      <c r="D503" s="41">
        <v>1</v>
      </c>
      <c r="E503" s="39">
        <v>2</v>
      </c>
      <c r="F503" s="39">
        <v>3</v>
      </c>
      <c r="G503" s="39">
        <v>4</v>
      </c>
      <c r="H503" s="39">
        <v>5</v>
      </c>
      <c r="I503" s="39">
        <v>5</v>
      </c>
      <c r="J503" s="39" t="s">
        <v>5</v>
      </c>
      <c r="K503" s="39" t="s">
        <v>6</v>
      </c>
      <c r="L503" s="39" t="s">
        <v>7</v>
      </c>
      <c r="M503" s="42" t="s">
        <v>8</v>
      </c>
    </row>
    <row r="504" spans="2:13" ht="15.75">
      <c r="B504" s="19">
        <v>2001</v>
      </c>
      <c r="C504" s="20"/>
      <c r="D504" s="21">
        <v>6.3</v>
      </c>
      <c r="E504" s="22">
        <v>5.7</v>
      </c>
      <c r="F504" s="22">
        <v>6.5</v>
      </c>
      <c r="G504" s="22">
        <v>6</v>
      </c>
      <c r="H504" s="22">
        <v>6</v>
      </c>
      <c r="I504" s="22">
        <v>5.6</v>
      </c>
      <c r="J504" s="23">
        <f>SUM(D504:I504)-MAX(D504:I504)-MIN(D504:I504)</f>
        <v>24</v>
      </c>
      <c r="K504" s="13">
        <f>ROUND(J504/4,4)</f>
        <v>6</v>
      </c>
      <c r="L504" s="13">
        <f>F15</f>
        <v>1.6</v>
      </c>
      <c r="M504" s="24">
        <f>K504*L504</f>
        <v>9.600000000000001</v>
      </c>
    </row>
    <row r="505" spans="1:13" ht="15.75">
      <c r="A505" s="186">
        <f>A495+1</f>
        <v>51</v>
      </c>
      <c r="B505" s="19" t="s">
        <v>83</v>
      </c>
      <c r="C505" s="20"/>
      <c r="D505" s="25">
        <v>6.9</v>
      </c>
      <c r="E505" s="25">
        <v>6.9</v>
      </c>
      <c r="F505" s="25">
        <v>6.9</v>
      </c>
      <c r="G505" s="22">
        <v>7.1</v>
      </c>
      <c r="H505" s="25">
        <v>6.7</v>
      </c>
      <c r="I505" s="25">
        <v>7.3</v>
      </c>
      <c r="J505" s="23">
        <f>SUM(D505:I505)-MAX(D505:I505)-MIN(D505:I505)</f>
        <v>27.800000000000008</v>
      </c>
      <c r="K505" s="13">
        <f>ROUND(J505/4,4)</f>
        <v>6.95</v>
      </c>
      <c r="L505" s="11">
        <f>F16</f>
        <v>2</v>
      </c>
      <c r="M505" s="24">
        <f>K505*L505</f>
        <v>13.9</v>
      </c>
    </row>
    <row r="506" spans="2:13" ht="15.75">
      <c r="B506" s="19"/>
      <c r="C506" s="20"/>
      <c r="D506" s="25">
        <v>6.1</v>
      </c>
      <c r="E506" s="25">
        <v>5.9</v>
      </c>
      <c r="F506" s="25">
        <v>6.6</v>
      </c>
      <c r="G506" s="25">
        <v>5.9</v>
      </c>
      <c r="H506" s="25">
        <v>6</v>
      </c>
      <c r="I506" s="25">
        <v>5.9</v>
      </c>
      <c r="J506" s="23">
        <f>SUM(D506:I506)-MAX(D506:I506)-MIN(D506:I506)</f>
        <v>23.9</v>
      </c>
      <c r="K506" s="13">
        <f>ROUND(J506/4,4)</f>
        <v>5.975</v>
      </c>
      <c r="L506" s="11">
        <f>F17</f>
        <v>1.9</v>
      </c>
      <c r="M506" s="24">
        <f>K506*L506</f>
        <v>11.3525</v>
      </c>
    </row>
    <row r="507" spans="2:13" ht="16.5" thickBot="1">
      <c r="B507" s="28"/>
      <c r="C507" s="29"/>
      <c r="D507" s="32">
        <v>6.2</v>
      </c>
      <c r="E507" s="32">
        <v>6</v>
      </c>
      <c r="F507" s="25">
        <v>6.2</v>
      </c>
      <c r="G507" s="32">
        <v>5.8</v>
      </c>
      <c r="H507" s="32">
        <v>6.1</v>
      </c>
      <c r="I507" s="32">
        <v>6.2</v>
      </c>
      <c r="J507" s="23">
        <f>SUM(D507:I507)-MAX(D507:I507)-MIN(D507:I507)</f>
        <v>24.5</v>
      </c>
      <c r="K507" s="13">
        <f>ROUND(J507/4,4)</f>
        <v>6.125</v>
      </c>
      <c r="L507" s="11">
        <f>F18</f>
        <v>1.6</v>
      </c>
      <c r="M507" s="24">
        <f>K507*L507</f>
        <v>9.8</v>
      </c>
    </row>
    <row r="509" spans="10:13" ht="15.75">
      <c r="J509" s="39" t="s">
        <v>9</v>
      </c>
      <c r="K509" s="39"/>
      <c r="L509" s="11">
        <f>SUM(L504:L507)</f>
        <v>7.1</v>
      </c>
      <c r="M509" s="40">
        <f>SUM(M504:M507)</f>
        <v>44.6525</v>
      </c>
    </row>
    <row r="510" spans="10:13" ht="15.75">
      <c r="J510" s="39"/>
      <c r="K510" s="39"/>
      <c r="L510" s="39"/>
      <c r="M510" s="40">
        <f>M509/L509*10</f>
        <v>62.89084507042254</v>
      </c>
    </row>
    <row r="511" ht="16.5" thickBot="1">
      <c r="E511" s="12" t="s">
        <v>4</v>
      </c>
    </row>
    <row r="512" spans="2:13" ht="16.5" thickBot="1">
      <c r="B512" s="14" t="s">
        <v>119</v>
      </c>
      <c r="C512" s="15"/>
      <c r="D512" s="41">
        <v>1</v>
      </c>
      <c r="E512" s="39">
        <v>2</v>
      </c>
      <c r="F512" s="39">
        <v>3</v>
      </c>
      <c r="G512" s="39">
        <v>4</v>
      </c>
      <c r="H512" s="39">
        <v>5</v>
      </c>
      <c r="I512" s="39">
        <v>5</v>
      </c>
      <c r="J512" s="39" t="s">
        <v>5</v>
      </c>
      <c r="K512" s="39" t="s">
        <v>6</v>
      </c>
      <c r="L512" s="39" t="s">
        <v>7</v>
      </c>
      <c r="M512" s="42" t="s">
        <v>8</v>
      </c>
    </row>
    <row r="513" spans="2:13" ht="15.75">
      <c r="B513" s="19">
        <v>2006</v>
      </c>
      <c r="C513" s="20"/>
      <c r="D513" s="21">
        <v>3.6</v>
      </c>
      <c r="E513" s="22">
        <v>4.9</v>
      </c>
      <c r="F513" s="22">
        <v>4</v>
      </c>
      <c r="G513" s="22">
        <v>4</v>
      </c>
      <c r="H513" s="22">
        <v>4.5</v>
      </c>
      <c r="I513" s="22">
        <v>3.7</v>
      </c>
      <c r="J513" s="23">
        <f>SUM(D513:I513)-MAX(D513:I513)-MIN(D513:I513)</f>
        <v>16.199999999999996</v>
      </c>
      <c r="K513" s="13">
        <f>ROUND(J513/4,4)</f>
        <v>4.05</v>
      </c>
      <c r="L513" s="13">
        <f>F15</f>
        <v>1.6</v>
      </c>
      <c r="M513" s="24">
        <f>K513*L513</f>
        <v>6.48</v>
      </c>
    </row>
    <row r="514" spans="2:13" ht="15.75">
      <c r="B514" s="19" t="s">
        <v>51</v>
      </c>
      <c r="C514" s="20"/>
      <c r="D514" s="25">
        <v>4</v>
      </c>
      <c r="E514" s="25">
        <v>4</v>
      </c>
      <c r="F514" s="25">
        <v>4.3</v>
      </c>
      <c r="G514" s="25">
        <v>3</v>
      </c>
      <c r="H514" s="25">
        <v>4.4</v>
      </c>
      <c r="I514" s="25">
        <v>4.7</v>
      </c>
      <c r="J514" s="23">
        <f>SUM(D514:I514)-MAX(D514:I514)-MIN(D514:I514)</f>
        <v>16.700000000000003</v>
      </c>
      <c r="K514" s="13">
        <f>ROUND(J514/4,4)</f>
        <v>4.175</v>
      </c>
      <c r="L514" s="11">
        <f>F16</f>
        <v>2</v>
      </c>
      <c r="M514" s="24">
        <f>K514*L514</f>
        <v>8.35</v>
      </c>
    </row>
    <row r="515" spans="1:13" ht="15.75">
      <c r="A515" s="186">
        <f>A505+1</f>
        <v>52</v>
      </c>
      <c r="B515" s="19"/>
      <c r="C515" s="20"/>
      <c r="D515" s="25">
        <v>3.2</v>
      </c>
      <c r="E515" s="26">
        <v>3</v>
      </c>
      <c r="F515" s="26">
        <v>3</v>
      </c>
      <c r="G515" s="26">
        <v>2.5</v>
      </c>
      <c r="H515" s="26">
        <v>2.3</v>
      </c>
      <c r="I515" s="26">
        <v>2.3</v>
      </c>
      <c r="J515" s="23">
        <f>SUM(D515:I515)-MAX(D515:I515)-MIN(D515:I515)</f>
        <v>10.8</v>
      </c>
      <c r="K515" s="13">
        <f>ROUND(J515/4,4)</f>
        <v>2.7</v>
      </c>
      <c r="L515" s="11">
        <f>F17</f>
        <v>1.9</v>
      </c>
      <c r="M515" s="24">
        <f>K515*L515</f>
        <v>5.13</v>
      </c>
    </row>
    <row r="516" spans="2:13" ht="16.5" thickBot="1">
      <c r="B516" s="28"/>
      <c r="C516" s="29"/>
      <c r="D516" s="32">
        <v>2</v>
      </c>
      <c r="E516" s="32">
        <v>2</v>
      </c>
      <c r="F516" s="32">
        <v>2</v>
      </c>
      <c r="G516" s="32">
        <v>1.5</v>
      </c>
      <c r="H516" s="32">
        <v>2</v>
      </c>
      <c r="I516" s="32">
        <v>2</v>
      </c>
      <c r="J516" s="23">
        <f>SUM(D516:I516)-MAX(D516:I516)-MIN(D516:I516)</f>
        <v>8</v>
      </c>
      <c r="K516" s="13">
        <f>ROUND(J516/4,4)</f>
        <v>2</v>
      </c>
      <c r="L516" s="11">
        <f>F18</f>
        <v>1.6</v>
      </c>
      <c r="M516" s="24">
        <f>K516*L516</f>
        <v>3.2</v>
      </c>
    </row>
    <row r="518" spans="10:13" ht="15.75">
      <c r="J518" s="39" t="s">
        <v>9</v>
      </c>
      <c r="K518" s="39"/>
      <c r="L518" s="11">
        <f>SUM(L513:L516)</f>
        <v>7.1</v>
      </c>
      <c r="M518" s="40">
        <f>SUM(M513:M516)</f>
        <v>23.16</v>
      </c>
    </row>
    <row r="519" spans="10:13" ht="15.75">
      <c r="J519" s="39"/>
      <c r="K519" s="39"/>
      <c r="L519" s="39"/>
      <c r="M519" s="40">
        <f>M518/L518*10</f>
        <v>32.61971830985915</v>
      </c>
    </row>
    <row r="521" ht="16.5" thickBot="1">
      <c r="E521" s="12" t="s">
        <v>4</v>
      </c>
    </row>
    <row r="522" spans="2:13" ht="16.5" thickBot="1">
      <c r="B522" s="14" t="s">
        <v>120</v>
      </c>
      <c r="C522" s="15"/>
      <c r="D522" s="41">
        <v>1</v>
      </c>
      <c r="E522" s="39">
        <v>2</v>
      </c>
      <c r="F522" s="39">
        <v>3</v>
      </c>
      <c r="G522" s="39">
        <v>4</v>
      </c>
      <c r="H522" s="39">
        <v>5</v>
      </c>
      <c r="I522" s="39">
        <v>5</v>
      </c>
      <c r="J522" s="17" t="s">
        <v>5</v>
      </c>
      <c r="K522" s="39" t="s">
        <v>6</v>
      </c>
      <c r="L522" s="39" t="s">
        <v>7</v>
      </c>
      <c r="M522" s="42" t="s">
        <v>8</v>
      </c>
    </row>
    <row r="523" spans="2:13" ht="15.75">
      <c r="B523" s="19">
        <v>2001</v>
      </c>
      <c r="C523" s="20"/>
      <c r="D523" s="21">
        <v>6.1</v>
      </c>
      <c r="E523" s="22">
        <v>5.2</v>
      </c>
      <c r="F523" s="22">
        <v>6.3</v>
      </c>
      <c r="G523" s="22">
        <v>5.7</v>
      </c>
      <c r="H523" s="22">
        <v>5.9</v>
      </c>
      <c r="I523" s="22">
        <v>5.6</v>
      </c>
      <c r="J523" s="23">
        <f>SUM(D523:I523)-MAX(D523:I523)-MIN(D523:I523)</f>
        <v>23.300000000000004</v>
      </c>
      <c r="K523" s="13">
        <f>ROUND(J523/4,4)</f>
        <v>5.825</v>
      </c>
      <c r="L523" s="13">
        <f>F15</f>
        <v>1.6</v>
      </c>
      <c r="M523" s="24">
        <f>K523*L523</f>
        <v>9.32</v>
      </c>
    </row>
    <row r="524" spans="2:13" ht="15.75">
      <c r="B524" s="19" t="s">
        <v>83</v>
      </c>
      <c r="C524" s="20"/>
      <c r="D524" s="25">
        <v>6.2</v>
      </c>
      <c r="E524" s="25">
        <v>6.4</v>
      </c>
      <c r="F524" s="25">
        <v>6.2</v>
      </c>
      <c r="G524" s="22">
        <v>6.1</v>
      </c>
      <c r="H524" s="25">
        <v>6.3</v>
      </c>
      <c r="I524" s="25">
        <v>6.6</v>
      </c>
      <c r="J524" s="23">
        <f>SUM(D524:I524)-MAX(D524:I524)-MIN(D524:I524)</f>
        <v>25.099999999999994</v>
      </c>
      <c r="K524" s="13">
        <f>ROUND(J524/4,4)</f>
        <v>6.275</v>
      </c>
      <c r="L524" s="13">
        <f>F16</f>
        <v>2</v>
      </c>
      <c r="M524" s="24">
        <f>K524*L524</f>
        <v>12.55</v>
      </c>
    </row>
    <row r="525" spans="1:13" ht="15.75">
      <c r="A525" s="186">
        <f>A515+1</f>
        <v>53</v>
      </c>
      <c r="B525" s="19"/>
      <c r="C525" s="20"/>
      <c r="D525" s="25">
        <v>6.3</v>
      </c>
      <c r="E525" s="26">
        <v>5</v>
      </c>
      <c r="F525" s="25">
        <v>6.4</v>
      </c>
      <c r="G525" s="22">
        <v>5.4</v>
      </c>
      <c r="H525" s="26">
        <v>5.3</v>
      </c>
      <c r="I525" s="26">
        <v>5.6</v>
      </c>
      <c r="J525" s="23">
        <f>SUM(D525:I525)-MAX(D525:I525)-MIN(D525:I525)</f>
        <v>22.6</v>
      </c>
      <c r="K525" s="13">
        <f>ROUND(J525/4,4)</f>
        <v>5.65</v>
      </c>
      <c r="L525" s="13">
        <f>F17</f>
        <v>1.9</v>
      </c>
      <c r="M525" s="24">
        <f>K525*L525</f>
        <v>10.735</v>
      </c>
    </row>
    <row r="526" spans="2:13" ht="16.5" thickBot="1">
      <c r="B526" s="28"/>
      <c r="C526" s="29"/>
      <c r="D526" s="32">
        <v>6</v>
      </c>
      <c r="E526" s="32">
        <v>6.2</v>
      </c>
      <c r="F526" s="32">
        <v>6.1</v>
      </c>
      <c r="G526" s="32">
        <v>6</v>
      </c>
      <c r="H526" s="32">
        <v>5.9</v>
      </c>
      <c r="I526" s="32">
        <v>6.1</v>
      </c>
      <c r="J526" s="23">
        <f>SUM(D526:I526)-MAX(D526:I526)-MIN(D526:I526)</f>
        <v>24.199999999999996</v>
      </c>
      <c r="K526" s="13">
        <f>ROUND(J526/4,4)</f>
        <v>6.05</v>
      </c>
      <c r="L526" s="13">
        <f>F18</f>
        <v>1.6</v>
      </c>
      <c r="M526" s="24">
        <f>K526*L526</f>
        <v>9.68</v>
      </c>
    </row>
    <row r="528" spans="10:13" ht="15.75">
      <c r="J528" s="39" t="s">
        <v>9</v>
      </c>
      <c r="K528" s="39"/>
      <c r="L528" s="11">
        <f>SUM(L523:L526)</f>
        <v>7.1</v>
      </c>
      <c r="M528" s="40">
        <f>SUM(M523:M526)</f>
        <v>42.285000000000004</v>
      </c>
    </row>
    <row r="529" spans="10:13" ht="15.75">
      <c r="J529" s="39"/>
      <c r="K529" s="39"/>
      <c r="L529" s="39"/>
      <c r="M529" s="40">
        <f>M528/L528*10</f>
        <v>59.55633802816902</v>
      </c>
    </row>
    <row r="531" ht="16.5" thickBot="1">
      <c r="E531" s="12" t="s">
        <v>4</v>
      </c>
    </row>
    <row r="532" spans="2:13" ht="16.5" thickBot="1">
      <c r="B532" s="48" t="s">
        <v>121</v>
      </c>
      <c r="C532" s="15"/>
      <c r="D532" s="41">
        <v>1</v>
      </c>
      <c r="E532" s="39">
        <v>2</v>
      </c>
      <c r="F532" s="39">
        <v>3</v>
      </c>
      <c r="G532" s="39">
        <v>4</v>
      </c>
      <c r="H532" s="39">
        <v>5</v>
      </c>
      <c r="I532" s="39">
        <v>5</v>
      </c>
      <c r="J532" s="17" t="s">
        <v>5</v>
      </c>
      <c r="K532" s="39" t="s">
        <v>6</v>
      </c>
      <c r="L532" s="39" t="s">
        <v>7</v>
      </c>
      <c r="M532" s="42" t="s">
        <v>8</v>
      </c>
    </row>
    <row r="533" spans="2:13" ht="15.75">
      <c r="B533" s="19">
        <v>2003</v>
      </c>
      <c r="C533" s="20"/>
      <c r="D533" s="21">
        <v>4.5</v>
      </c>
      <c r="E533" s="22">
        <v>4.7</v>
      </c>
      <c r="F533" s="22">
        <v>4.5</v>
      </c>
      <c r="G533" s="22">
        <v>4.7</v>
      </c>
      <c r="H533" s="22">
        <v>4.7</v>
      </c>
      <c r="I533" s="22">
        <v>4.6</v>
      </c>
      <c r="J533" s="23">
        <f>SUM(D533:I533)-MAX(D533:I533)-MIN(D533:I533)</f>
        <v>18.499999999999996</v>
      </c>
      <c r="K533" s="13">
        <f>ROUND(J533/4,4)</f>
        <v>4.625</v>
      </c>
      <c r="L533" s="13">
        <f>F15</f>
        <v>1.6</v>
      </c>
      <c r="M533" s="24">
        <f>K533*L533</f>
        <v>7.4</v>
      </c>
    </row>
    <row r="534" spans="1:13" ht="15.75">
      <c r="A534" s="186">
        <f>A525+1</f>
        <v>54</v>
      </c>
      <c r="B534" s="19" t="s">
        <v>74</v>
      </c>
      <c r="C534" s="20"/>
      <c r="D534" s="25">
        <v>5.8</v>
      </c>
      <c r="E534" s="25">
        <v>5.4</v>
      </c>
      <c r="F534" s="25">
        <v>5.7</v>
      </c>
      <c r="G534" s="22">
        <v>5.7</v>
      </c>
      <c r="H534" s="25">
        <v>5.7</v>
      </c>
      <c r="I534" s="25">
        <v>6.3</v>
      </c>
      <c r="J534" s="23">
        <f>SUM(D534:I534)-MAX(D534:I534)-MIN(D534:I534)</f>
        <v>22.89999999999999</v>
      </c>
      <c r="K534" s="13">
        <f>ROUND(J534/4,4)</f>
        <v>5.725</v>
      </c>
      <c r="L534" s="13">
        <f>F16</f>
        <v>2</v>
      </c>
      <c r="M534" s="24">
        <f>K534*L534</f>
        <v>11.45</v>
      </c>
    </row>
    <row r="535" spans="2:13" ht="15.75">
      <c r="B535" s="19"/>
      <c r="C535" s="20"/>
      <c r="D535" s="25">
        <v>3.4</v>
      </c>
      <c r="E535" s="26">
        <v>2.7</v>
      </c>
      <c r="F535" s="26">
        <v>3</v>
      </c>
      <c r="G535" s="26">
        <v>4</v>
      </c>
      <c r="H535" s="26">
        <v>2.5</v>
      </c>
      <c r="I535" s="26">
        <v>3</v>
      </c>
      <c r="J535" s="23">
        <f>SUM(D535:I535)-MAX(D535:I535)-MIN(D535:I535)</f>
        <v>12.100000000000001</v>
      </c>
      <c r="K535" s="13">
        <f>ROUND(J535/4,4)</f>
        <v>3.025</v>
      </c>
      <c r="L535" s="13">
        <f>F17</f>
        <v>1.9</v>
      </c>
      <c r="M535" s="24">
        <f>K535*L535</f>
        <v>5.7475</v>
      </c>
    </row>
    <row r="536" spans="2:13" ht="16.5" thickBot="1">
      <c r="B536" s="28"/>
      <c r="C536" s="29"/>
      <c r="D536" s="32">
        <v>5.3</v>
      </c>
      <c r="E536" s="32">
        <v>5.2</v>
      </c>
      <c r="F536" s="26">
        <v>5</v>
      </c>
      <c r="G536" s="32">
        <v>5</v>
      </c>
      <c r="H536" s="32">
        <v>5</v>
      </c>
      <c r="I536" s="32">
        <v>5.8</v>
      </c>
      <c r="J536" s="23">
        <f>SUM(D536:I536)-MAX(D536:I536)-MIN(D536:I536)</f>
        <v>20.5</v>
      </c>
      <c r="K536" s="13">
        <f>ROUND(J536/4,4)</f>
        <v>5.125</v>
      </c>
      <c r="L536" s="13">
        <f>F18</f>
        <v>1.6</v>
      </c>
      <c r="M536" s="24">
        <f>K536*L536</f>
        <v>8.200000000000001</v>
      </c>
    </row>
    <row r="538" spans="10:13" ht="15.75">
      <c r="J538" s="39" t="s">
        <v>9</v>
      </c>
      <c r="K538" s="39"/>
      <c r="L538" s="11">
        <f>SUM(L533:L536)</f>
        <v>7.1</v>
      </c>
      <c r="M538" s="40">
        <f>SUM(M533:M536)</f>
        <v>32.7975</v>
      </c>
    </row>
    <row r="539" spans="10:13" ht="15.75">
      <c r="J539" s="39"/>
      <c r="K539" s="39"/>
      <c r="L539" s="39"/>
      <c r="M539" s="40">
        <f>M538/L538*10</f>
        <v>46.193661971830984</v>
      </c>
    </row>
    <row r="541" ht="16.5" thickBot="1">
      <c r="E541" s="12" t="s">
        <v>4</v>
      </c>
    </row>
    <row r="542" spans="2:13" ht="16.5" thickBot="1">
      <c r="B542" s="48" t="s">
        <v>122</v>
      </c>
      <c r="C542" s="15"/>
      <c r="D542" s="41">
        <v>1</v>
      </c>
      <c r="E542" s="39">
        <v>2</v>
      </c>
      <c r="F542" s="39">
        <v>3</v>
      </c>
      <c r="G542" s="39">
        <v>4</v>
      </c>
      <c r="H542" s="39">
        <v>5</v>
      </c>
      <c r="I542" s="39">
        <v>5</v>
      </c>
      <c r="J542" s="17" t="s">
        <v>5</v>
      </c>
      <c r="K542" s="39" t="s">
        <v>6</v>
      </c>
      <c r="L542" s="39" t="s">
        <v>7</v>
      </c>
      <c r="M542" s="42" t="s">
        <v>8</v>
      </c>
    </row>
    <row r="543" spans="2:13" ht="15.75">
      <c r="B543" s="19">
        <v>2005</v>
      </c>
      <c r="C543" s="20"/>
      <c r="D543" s="21">
        <v>3.5</v>
      </c>
      <c r="E543" s="22">
        <v>4</v>
      </c>
      <c r="F543" s="22">
        <v>4</v>
      </c>
      <c r="G543" s="22">
        <v>4.1</v>
      </c>
      <c r="H543" s="22">
        <v>4.1</v>
      </c>
      <c r="I543" s="22">
        <v>4.6</v>
      </c>
      <c r="J543" s="23">
        <f>SUM(D543:I543)-MAX(D543:I543)-MIN(D543:I543)</f>
        <v>16.199999999999996</v>
      </c>
      <c r="K543" s="13">
        <f>ROUND(J543/4,4)</f>
        <v>4.05</v>
      </c>
      <c r="L543" s="13">
        <f>F15</f>
        <v>1.6</v>
      </c>
      <c r="M543" s="24">
        <f>K543*L543</f>
        <v>6.48</v>
      </c>
    </row>
    <row r="544" spans="1:13" ht="15.75">
      <c r="A544" s="186">
        <f>A534+1</f>
        <v>55</v>
      </c>
      <c r="B544" s="19" t="s">
        <v>78</v>
      </c>
      <c r="C544" s="20"/>
      <c r="D544" s="25">
        <v>5</v>
      </c>
      <c r="E544" s="25">
        <v>5</v>
      </c>
      <c r="F544" s="25">
        <v>5</v>
      </c>
      <c r="G544" s="25">
        <v>4.1</v>
      </c>
      <c r="H544" s="25">
        <v>3.8</v>
      </c>
      <c r="I544" s="25">
        <v>4.7</v>
      </c>
      <c r="J544" s="23">
        <f>SUM(D544:I544)-MAX(D544:I544)-MIN(D544:I544)</f>
        <v>18.8</v>
      </c>
      <c r="K544" s="13">
        <f>ROUND(J544/4,4)</f>
        <v>4.7</v>
      </c>
      <c r="L544" s="13">
        <f>F16</f>
        <v>2</v>
      </c>
      <c r="M544" s="24">
        <f>K544*L544</f>
        <v>9.4</v>
      </c>
    </row>
    <row r="545" spans="2:13" ht="15.75">
      <c r="B545" s="19"/>
      <c r="C545" s="20"/>
      <c r="D545" s="25">
        <v>3</v>
      </c>
      <c r="E545" s="26">
        <v>2.2</v>
      </c>
      <c r="F545" s="26">
        <v>2.3</v>
      </c>
      <c r="G545" s="26">
        <v>2</v>
      </c>
      <c r="H545" s="26">
        <v>2</v>
      </c>
      <c r="I545" s="26">
        <v>2.6</v>
      </c>
      <c r="J545" s="23">
        <f>SUM(D545:I545)-MAX(D545:I545)-MIN(D545:I545)</f>
        <v>9.1</v>
      </c>
      <c r="K545" s="13">
        <f>ROUND(J545/4,4)</f>
        <v>2.275</v>
      </c>
      <c r="L545" s="13">
        <f>F17</f>
        <v>1.9</v>
      </c>
      <c r="M545" s="24">
        <f>K545*L545</f>
        <v>4.3225</v>
      </c>
    </row>
    <row r="546" spans="2:13" ht="16.5" thickBot="1">
      <c r="B546" s="28"/>
      <c r="C546" s="29"/>
      <c r="D546" s="32">
        <v>4.5</v>
      </c>
      <c r="E546" s="32">
        <v>4.1</v>
      </c>
      <c r="F546" s="32">
        <v>4.7</v>
      </c>
      <c r="G546" s="32">
        <v>4.4</v>
      </c>
      <c r="H546" s="32">
        <v>4</v>
      </c>
      <c r="I546" s="32">
        <v>4</v>
      </c>
      <c r="J546" s="23">
        <f>SUM(D546:I546)-MAX(D546:I546)-MIN(D546:I546)</f>
        <v>17.000000000000004</v>
      </c>
      <c r="K546" s="13">
        <f>ROUND(J546/4,4)</f>
        <v>4.25</v>
      </c>
      <c r="L546" s="13">
        <f>F18</f>
        <v>1.6</v>
      </c>
      <c r="M546" s="24">
        <f>K546*L546</f>
        <v>6.800000000000001</v>
      </c>
    </row>
    <row r="548" spans="10:13" ht="15.75">
      <c r="J548" s="39" t="s">
        <v>9</v>
      </c>
      <c r="K548" s="39"/>
      <c r="L548" s="11">
        <f>SUM(L543:L546)</f>
        <v>7.1</v>
      </c>
      <c r="M548" s="40">
        <f>SUM(M543:M546)</f>
        <v>27.0025</v>
      </c>
    </row>
    <row r="549" spans="10:13" ht="15.75">
      <c r="J549" s="39"/>
      <c r="K549" s="39"/>
      <c r="L549" s="39"/>
      <c r="M549" s="40">
        <f>M548/L548*10</f>
        <v>38.03169014084507</v>
      </c>
    </row>
    <row r="551" ht="16.5" thickBot="1">
      <c r="E551" s="12" t="s">
        <v>4</v>
      </c>
    </row>
    <row r="552" spans="2:13" ht="16.5" thickBot="1">
      <c r="B552" s="48" t="s">
        <v>123</v>
      </c>
      <c r="C552" s="15"/>
      <c r="D552" s="41">
        <v>1</v>
      </c>
      <c r="E552" s="39">
        <v>2</v>
      </c>
      <c r="F552" s="39">
        <v>3</v>
      </c>
      <c r="G552" s="39">
        <v>4</v>
      </c>
      <c r="H552" s="39">
        <v>5</v>
      </c>
      <c r="I552" s="39">
        <v>5</v>
      </c>
      <c r="J552" s="17" t="s">
        <v>5</v>
      </c>
      <c r="K552" s="39" t="s">
        <v>6</v>
      </c>
      <c r="L552" s="39" t="s">
        <v>7</v>
      </c>
      <c r="M552" s="42" t="s">
        <v>8</v>
      </c>
    </row>
    <row r="553" spans="2:13" ht="15.75">
      <c r="B553" s="19">
        <v>2005</v>
      </c>
      <c r="C553" s="20"/>
      <c r="D553" s="21">
        <v>3.8</v>
      </c>
      <c r="E553" s="21">
        <v>3.5</v>
      </c>
      <c r="F553" s="21">
        <v>3.7</v>
      </c>
      <c r="G553" s="21">
        <v>4</v>
      </c>
      <c r="H553" s="21">
        <v>3.5</v>
      </c>
      <c r="I553" s="21">
        <v>3.7</v>
      </c>
      <c r="J553" s="23">
        <f>SUM(D553:I553)-MAX(D553:I553)-MIN(D553:I553)</f>
        <v>14.7</v>
      </c>
      <c r="K553" s="13">
        <f>ROUND(J553/4,4)</f>
        <v>3.675</v>
      </c>
      <c r="L553" s="13">
        <f>F15</f>
        <v>1.6</v>
      </c>
      <c r="M553" s="24">
        <f>K553*L553</f>
        <v>5.88</v>
      </c>
    </row>
    <row r="554" spans="1:13" ht="15.75">
      <c r="A554" s="186">
        <f>A544+1</f>
        <v>56</v>
      </c>
      <c r="B554" s="19" t="s">
        <v>59</v>
      </c>
      <c r="C554" s="20"/>
      <c r="D554" s="25">
        <v>1.5</v>
      </c>
      <c r="E554" s="25">
        <v>1</v>
      </c>
      <c r="F554" s="25">
        <v>2</v>
      </c>
      <c r="G554" s="25">
        <v>2</v>
      </c>
      <c r="H554" s="25">
        <v>2</v>
      </c>
      <c r="I554" s="25">
        <v>1.8</v>
      </c>
      <c r="J554" s="23">
        <f>SUM(D554:I554)-MAX(D554:I554)-MIN(D554:I554)</f>
        <v>7.300000000000001</v>
      </c>
      <c r="K554" s="13">
        <f>ROUND(J554/4,4)</f>
        <v>1.825</v>
      </c>
      <c r="L554" s="13">
        <f>F16</f>
        <v>2</v>
      </c>
      <c r="M554" s="24">
        <f>K554*L554</f>
        <v>3.65</v>
      </c>
    </row>
    <row r="555" spans="2:13" ht="15.75">
      <c r="B555" s="19"/>
      <c r="C555" s="20"/>
      <c r="D555" s="25">
        <v>1.6</v>
      </c>
      <c r="E555" s="26">
        <v>1.5</v>
      </c>
      <c r="F555" s="26">
        <v>1.5</v>
      </c>
      <c r="G555" s="26">
        <v>1.5</v>
      </c>
      <c r="H555" s="26">
        <v>1.8</v>
      </c>
      <c r="I555" s="26">
        <v>1.5</v>
      </c>
      <c r="J555" s="23">
        <f>SUM(D555:I555)-MAX(D555:I555)-MIN(D555:I555)</f>
        <v>6.099999999999999</v>
      </c>
      <c r="K555" s="13">
        <f>ROUND(J555/4,4)</f>
        <v>1.525</v>
      </c>
      <c r="L555" s="13">
        <f>F17</f>
        <v>1.9</v>
      </c>
      <c r="M555" s="24">
        <f>K555*L555</f>
        <v>2.8974999999999995</v>
      </c>
    </row>
    <row r="556" spans="2:13" ht="16.5" thickBot="1">
      <c r="B556" s="28"/>
      <c r="C556" s="29"/>
      <c r="D556" s="32">
        <v>1</v>
      </c>
      <c r="E556" s="32">
        <v>1</v>
      </c>
      <c r="F556" s="32">
        <v>1</v>
      </c>
      <c r="G556" s="32">
        <v>1</v>
      </c>
      <c r="H556" s="32">
        <v>1.5</v>
      </c>
      <c r="I556" s="32">
        <v>1</v>
      </c>
      <c r="J556" s="23">
        <f>SUM(D556:I556)-MAX(D556:I556)-MIN(D556:I556)</f>
        <v>4</v>
      </c>
      <c r="K556" s="13">
        <f>ROUND(J556/4,4)</f>
        <v>1</v>
      </c>
      <c r="L556" s="13">
        <f>F18</f>
        <v>1.6</v>
      </c>
      <c r="M556" s="24">
        <f>K556*L556</f>
        <v>1.6</v>
      </c>
    </row>
    <row r="558" spans="10:13" ht="15.75">
      <c r="J558" s="39" t="s">
        <v>9</v>
      </c>
      <c r="K558" s="39"/>
      <c r="L558" s="11">
        <f>SUM(L553:L556)</f>
        <v>7.1</v>
      </c>
      <c r="M558" s="40">
        <f>SUM(M553:M556)</f>
        <v>14.027499999999998</v>
      </c>
    </row>
    <row r="559" spans="10:13" ht="15.75">
      <c r="J559" s="39"/>
      <c r="K559" s="39"/>
      <c r="L559" s="39"/>
      <c r="M559" s="40">
        <f>M558/L558*10</f>
        <v>19.757042253521124</v>
      </c>
    </row>
    <row r="560" ht="16.5" thickBot="1">
      <c r="E560" s="12" t="s">
        <v>4</v>
      </c>
    </row>
    <row r="561" spans="2:13" ht="16.5" thickBot="1">
      <c r="B561" s="48" t="s">
        <v>124</v>
      </c>
      <c r="C561" s="15"/>
      <c r="D561" s="41">
        <v>1</v>
      </c>
      <c r="E561" s="39">
        <v>2</v>
      </c>
      <c r="F561" s="39">
        <v>3</v>
      </c>
      <c r="G561" s="39">
        <v>4</v>
      </c>
      <c r="H561" s="39">
        <v>5</v>
      </c>
      <c r="I561" s="39">
        <v>5</v>
      </c>
      <c r="J561" s="17" t="s">
        <v>5</v>
      </c>
      <c r="K561" s="39" t="s">
        <v>6</v>
      </c>
      <c r="L561" s="39" t="s">
        <v>7</v>
      </c>
      <c r="M561" s="42" t="s">
        <v>8</v>
      </c>
    </row>
    <row r="562" spans="2:13" ht="15.75">
      <c r="B562" s="19">
        <v>2006</v>
      </c>
      <c r="C562" s="20"/>
      <c r="D562" s="21">
        <v>3.7</v>
      </c>
      <c r="E562" s="22">
        <v>3.2</v>
      </c>
      <c r="F562" s="22">
        <v>3.4</v>
      </c>
      <c r="G562" s="22">
        <v>4</v>
      </c>
      <c r="H562" s="22">
        <v>3.7</v>
      </c>
      <c r="I562" s="22">
        <v>3.7</v>
      </c>
      <c r="J562" s="23">
        <f>SUM(D562:I562)-MAX(D562:I562)-MIN(D562:I562)</f>
        <v>14.5</v>
      </c>
      <c r="K562" s="13">
        <f>ROUND(J562/4,4)</f>
        <v>3.625</v>
      </c>
      <c r="L562" s="13">
        <f>F15</f>
        <v>1.6</v>
      </c>
      <c r="M562" s="24">
        <f>K562*L562</f>
        <v>5.800000000000001</v>
      </c>
    </row>
    <row r="563" spans="2:13" ht="15.75">
      <c r="B563" s="19" t="s">
        <v>57</v>
      </c>
      <c r="C563" s="20"/>
      <c r="D563" s="25">
        <v>2</v>
      </c>
      <c r="E563" s="25">
        <v>2.5</v>
      </c>
      <c r="F563" s="25">
        <v>2.5</v>
      </c>
      <c r="G563" s="22">
        <v>2.5</v>
      </c>
      <c r="H563" s="25">
        <v>2.8</v>
      </c>
      <c r="I563" s="25">
        <v>3.3</v>
      </c>
      <c r="J563" s="23">
        <f>SUM(D563:I563)-MAX(D563:I563)-MIN(D563:I563)</f>
        <v>10.3</v>
      </c>
      <c r="K563" s="13">
        <f>ROUND(J563/4,4)</f>
        <v>2.575</v>
      </c>
      <c r="L563" s="13">
        <f>F16</f>
        <v>2</v>
      </c>
      <c r="M563" s="24">
        <f>K563*L563</f>
        <v>5.15</v>
      </c>
    </row>
    <row r="564" spans="1:13" ht="15.75">
      <c r="A564" s="186">
        <f>A554+1</f>
        <v>57</v>
      </c>
      <c r="B564" s="19"/>
      <c r="C564" s="20"/>
      <c r="D564" s="25">
        <v>1.8</v>
      </c>
      <c r="E564" s="26">
        <v>2</v>
      </c>
      <c r="F564" s="26">
        <v>2</v>
      </c>
      <c r="G564" s="26">
        <v>3</v>
      </c>
      <c r="H564" s="26">
        <v>2.5</v>
      </c>
      <c r="I564" s="26">
        <v>2.7</v>
      </c>
      <c r="J564" s="23">
        <f>SUM(D564:I564)-MAX(D564:I564)-MIN(D564:I564)</f>
        <v>9.2</v>
      </c>
      <c r="K564" s="13">
        <f>ROUND(J564/4,4)</f>
        <v>2.3</v>
      </c>
      <c r="L564" s="13">
        <f>F17</f>
        <v>1.9</v>
      </c>
      <c r="M564" s="24">
        <f>K564*L564</f>
        <v>4.369999999999999</v>
      </c>
    </row>
    <row r="565" spans="2:13" ht="16.5" thickBot="1">
      <c r="B565" s="28"/>
      <c r="C565" s="29"/>
      <c r="D565" s="32">
        <v>3</v>
      </c>
      <c r="E565" s="32">
        <v>1.9</v>
      </c>
      <c r="F565" s="32">
        <v>2.1</v>
      </c>
      <c r="G565" s="32">
        <v>2</v>
      </c>
      <c r="H565" s="32">
        <v>2.5</v>
      </c>
      <c r="I565" s="32">
        <v>2.5</v>
      </c>
      <c r="J565" s="23">
        <f>SUM(D565:I565)-MAX(D565:I565)-MIN(D565:I565)</f>
        <v>9.1</v>
      </c>
      <c r="K565" s="13">
        <f>ROUND(J565/4,4)</f>
        <v>2.275</v>
      </c>
      <c r="L565" s="13">
        <f>F18</f>
        <v>1.6</v>
      </c>
      <c r="M565" s="24">
        <f>K565*L565</f>
        <v>3.64</v>
      </c>
    </row>
    <row r="567" spans="10:13" ht="15.75">
      <c r="J567" s="39" t="s">
        <v>9</v>
      </c>
      <c r="K567" s="39"/>
      <c r="L567" s="11">
        <f>SUM(L562:L565)</f>
        <v>7.1</v>
      </c>
      <c r="M567" s="40">
        <f>SUM(M562:M565)</f>
        <v>18.96</v>
      </c>
    </row>
    <row r="568" spans="10:13" ht="15.75">
      <c r="J568" s="39"/>
      <c r="K568" s="39"/>
      <c r="L568" s="39"/>
      <c r="M568" s="40">
        <f>M567/L567*10</f>
        <v>26.70422535211268</v>
      </c>
    </row>
    <row r="569" spans="10:13" ht="15.75">
      <c r="J569" s="5"/>
      <c r="K569" s="5"/>
      <c r="L569" s="5"/>
      <c r="M569" s="43"/>
    </row>
    <row r="570" ht="16.5" thickBot="1">
      <c r="E570" s="12" t="s">
        <v>4</v>
      </c>
    </row>
    <row r="571" spans="2:13" ht="16.5" thickBot="1">
      <c r="B571" s="48" t="s">
        <v>125</v>
      </c>
      <c r="C571" s="15"/>
      <c r="D571" s="41">
        <v>1</v>
      </c>
      <c r="E571" s="39">
        <v>2</v>
      </c>
      <c r="F571" s="39">
        <v>3</v>
      </c>
      <c r="G571" s="39">
        <v>4</v>
      </c>
      <c r="H571" s="39">
        <v>5</v>
      </c>
      <c r="I571" s="39">
        <v>5</v>
      </c>
      <c r="J571" s="17" t="s">
        <v>5</v>
      </c>
      <c r="K571" s="39" t="s">
        <v>6</v>
      </c>
      <c r="L571" s="39" t="s">
        <v>7</v>
      </c>
      <c r="M571" s="42" t="s">
        <v>8</v>
      </c>
    </row>
    <row r="572" spans="2:13" ht="15.75">
      <c r="B572" s="19">
        <v>2004</v>
      </c>
      <c r="C572" s="20"/>
      <c r="D572" s="21">
        <v>4.5</v>
      </c>
      <c r="E572" s="22">
        <v>4.3</v>
      </c>
      <c r="F572" s="22">
        <v>3.9</v>
      </c>
      <c r="G572" s="22">
        <v>4.3</v>
      </c>
      <c r="H572" s="22">
        <v>4.8</v>
      </c>
      <c r="I572" s="22">
        <v>4.6</v>
      </c>
      <c r="J572" s="23">
        <f>SUM(D572:I572)-MAX(D572:I572)-MIN(D572:I572)</f>
        <v>17.7</v>
      </c>
      <c r="K572" s="13">
        <f>ROUND(J572/4,4)</f>
        <v>4.425</v>
      </c>
      <c r="L572" s="13">
        <f>F15</f>
        <v>1.6</v>
      </c>
      <c r="M572" s="24">
        <f>K572*L572</f>
        <v>7.08</v>
      </c>
    </row>
    <row r="573" spans="2:13" ht="15.75">
      <c r="B573" s="19" t="s">
        <v>71</v>
      </c>
      <c r="C573" s="20"/>
      <c r="D573" s="25">
        <v>3.9</v>
      </c>
      <c r="E573" s="25">
        <v>3.6</v>
      </c>
      <c r="F573" s="25">
        <v>4</v>
      </c>
      <c r="G573" s="22">
        <v>4.1</v>
      </c>
      <c r="H573" s="25">
        <v>4.8</v>
      </c>
      <c r="I573" s="25">
        <v>4.5</v>
      </c>
      <c r="J573" s="23">
        <f>SUM(D573:I573)-MAX(D573:I573)-MIN(D573:I573)</f>
        <v>16.499999999999996</v>
      </c>
      <c r="K573" s="13">
        <f>ROUND(J573/4,4)</f>
        <v>4.125</v>
      </c>
      <c r="L573" s="13">
        <f>F16</f>
        <v>2</v>
      </c>
      <c r="M573" s="24">
        <f>K573*L573</f>
        <v>8.25</v>
      </c>
    </row>
    <row r="574" spans="1:13" ht="15.75">
      <c r="A574" s="186">
        <f>A564+1</f>
        <v>58</v>
      </c>
      <c r="B574" s="19"/>
      <c r="C574" s="20"/>
      <c r="D574" s="25">
        <v>4</v>
      </c>
      <c r="E574" s="26">
        <v>3.4</v>
      </c>
      <c r="F574" s="26">
        <v>3.3</v>
      </c>
      <c r="G574" s="26">
        <v>3.5</v>
      </c>
      <c r="H574" s="26">
        <v>4</v>
      </c>
      <c r="I574" s="26">
        <v>3.8</v>
      </c>
      <c r="J574" s="23">
        <f>SUM(D574:I574)-MAX(D574:I574)-MIN(D574:I574)</f>
        <v>14.7</v>
      </c>
      <c r="K574" s="13">
        <f>ROUND(J574/4,4)</f>
        <v>3.675</v>
      </c>
      <c r="L574" s="13">
        <f>F17</f>
        <v>1.9</v>
      </c>
      <c r="M574" s="24">
        <f>K574*L574</f>
        <v>6.982499999999999</v>
      </c>
    </row>
    <row r="575" spans="2:13" ht="16.5" thickBot="1">
      <c r="B575" s="28"/>
      <c r="C575" s="29"/>
      <c r="D575" s="32">
        <v>4</v>
      </c>
      <c r="E575" s="32">
        <v>4.1</v>
      </c>
      <c r="F575" s="32">
        <v>4.6</v>
      </c>
      <c r="G575" s="32">
        <v>4.5</v>
      </c>
      <c r="H575" s="32">
        <v>4.7</v>
      </c>
      <c r="I575" s="32">
        <v>4.6</v>
      </c>
      <c r="J575" s="23">
        <f>SUM(D575:I575)-MAX(D575:I575)-MIN(D575:I575)</f>
        <v>17.8</v>
      </c>
      <c r="K575" s="13">
        <f>ROUND(J575/4,4)</f>
        <v>4.45</v>
      </c>
      <c r="L575" s="13">
        <f>F18</f>
        <v>1.6</v>
      </c>
      <c r="M575" s="24">
        <f>K575*L575</f>
        <v>7.120000000000001</v>
      </c>
    </row>
    <row r="577" spans="10:13" ht="15.75">
      <c r="J577" s="39" t="s">
        <v>9</v>
      </c>
      <c r="K577" s="39"/>
      <c r="L577" s="11">
        <f>SUM(L572:L575)</f>
        <v>7.1</v>
      </c>
      <c r="M577" s="40">
        <f>SUM(M572:M575)</f>
        <v>29.4325</v>
      </c>
    </row>
    <row r="578" spans="10:13" ht="15.75">
      <c r="J578" s="39"/>
      <c r="K578" s="39"/>
      <c r="L578" s="39"/>
      <c r="M578" s="40">
        <f>M577/L577*10</f>
        <v>41.45422535211268</v>
      </c>
    </row>
    <row r="580" ht="16.5" thickBot="1">
      <c r="E580" s="12" t="s">
        <v>4</v>
      </c>
    </row>
    <row r="581" spans="2:13" ht="16.5" thickBot="1">
      <c r="B581" s="48" t="s">
        <v>126</v>
      </c>
      <c r="C581" s="15"/>
      <c r="D581" s="41">
        <v>1</v>
      </c>
      <c r="E581" s="39">
        <v>2</v>
      </c>
      <c r="F581" s="39">
        <v>3</v>
      </c>
      <c r="G581" s="39">
        <v>4</v>
      </c>
      <c r="H581" s="39">
        <v>5</v>
      </c>
      <c r="I581" s="39">
        <v>5</v>
      </c>
      <c r="J581" s="17" t="s">
        <v>5</v>
      </c>
      <c r="K581" s="39" t="s">
        <v>6</v>
      </c>
      <c r="L581" s="39" t="s">
        <v>7</v>
      </c>
      <c r="M581" s="42" t="s">
        <v>8</v>
      </c>
    </row>
    <row r="582" spans="2:13" ht="15.75">
      <c r="B582" s="19">
        <v>2002</v>
      </c>
      <c r="C582" s="20"/>
      <c r="D582" s="21">
        <v>6</v>
      </c>
      <c r="E582" s="22">
        <v>6</v>
      </c>
      <c r="F582" s="22">
        <v>5.7</v>
      </c>
      <c r="G582" s="22">
        <v>6.4</v>
      </c>
      <c r="H582" s="22">
        <v>6.3</v>
      </c>
      <c r="I582" s="22">
        <v>5.8</v>
      </c>
      <c r="J582" s="23">
        <f>SUM(D582:I582)-MAX(D582:I582)-MIN(D582:I582)</f>
        <v>24.100000000000005</v>
      </c>
      <c r="K582" s="13">
        <f>ROUND(J582/4,4)</f>
        <v>6.025</v>
      </c>
      <c r="L582" s="13">
        <f>F15</f>
        <v>1.6</v>
      </c>
      <c r="M582" s="24">
        <f>K582*L582</f>
        <v>9.64</v>
      </c>
    </row>
    <row r="583" spans="2:13" ht="15.75">
      <c r="B583" s="19" t="s">
        <v>71</v>
      </c>
      <c r="C583" s="20"/>
      <c r="D583" s="25">
        <v>6</v>
      </c>
      <c r="E583" s="25">
        <v>6.3</v>
      </c>
      <c r="F583" s="25">
        <v>5.9</v>
      </c>
      <c r="G583" s="22">
        <v>5.8</v>
      </c>
      <c r="H583" s="25">
        <v>6.2</v>
      </c>
      <c r="I583" s="25">
        <v>6.2</v>
      </c>
      <c r="J583" s="23">
        <f>SUM(D583:I583)-MAX(D583:I583)-MIN(D583:I583)</f>
        <v>24.300000000000004</v>
      </c>
      <c r="K583" s="13">
        <f>ROUND(J583/4,4)</f>
        <v>6.075</v>
      </c>
      <c r="L583" s="13">
        <f>F16</f>
        <v>2</v>
      </c>
      <c r="M583" s="24">
        <f>K583*L583</f>
        <v>12.15</v>
      </c>
    </row>
    <row r="584" spans="1:13" ht="15.75">
      <c r="A584" s="186">
        <f>A574+1</f>
        <v>59</v>
      </c>
      <c r="B584" s="19"/>
      <c r="C584" s="20"/>
      <c r="D584" s="25">
        <v>5.7</v>
      </c>
      <c r="E584" s="26">
        <v>5.4</v>
      </c>
      <c r="F584" s="26">
        <v>5.4</v>
      </c>
      <c r="G584" s="26">
        <v>6</v>
      </c>
      <c r="H584" s="26">
        <v>6</v>
      </c>
      <c r="I584" s="26">
        <v>5.4</v>
      </c>
      <c r="J584" s="23">
        <f>SUM(D584:I584)-MAX(D584:I584)-MIN(D584:I584)</f>
        <v>22.5</v>
      </c>
      <c r="K584" s="13">
        <f>ROUND(J584/4,4)</f>
        <v>5.625</v>
      </c>
      <c r="L584" s="13">
        <f>F17</f>
        <v>1.9</v>
      </c>
      <c r="M584" s="24">
        <f>K584*L584</f>
        <v>10.6875</v>
      </c>
    </row>
    <row r="585" spans="2:13" ht="16.5" thickBot="1">
      <c r="B585" s="28"/>
      <c r="C585" s="29"/>
      <c r="D585" s="32">
        <v>6.1</v>
      </c>
      <c r="E585" s="32">
        <v>6.4</v>
      </c>
      <c r="F585" s="32">
        <v>6.4</v>
      </c>
      <c r="G585" s="32">
        <v>6.3</v>
      </c>
      <c r="H585" s="32">
        <v>6.6</v>
      </c>
      <c r="I585" s="32">
        <v>6</v>
      </c>
      <c r="J585" s="23">
        <f>SUM(D585:I585)-MAX(D585:I585)-MIN(D585:I585)</f>
        <v>25.199999999999996</v>
      </c>
      <c r="K585" s="13">
        <f>ROUND(J585/4,4)</f>
        <v>6.3</v>
      </c>
      <c r="L585" s="13">
        <f>F18</f>
        <v>1.6</v>
      </c>
      <c r="M585" s="24">
        <f>K585*L585</f>
        <v>10.08</v>
      </c>
    </row>
    <row r="587" spans="10:13" ht="15.75">
      <c r="J587" s="39" t="s">
        <v>9</v>
      </c>
      <c r="K587" s="39"/>
      <c r="L587" s="11">
        <f>SUM(L582:L585)</f>
        <v>7.1</v>
      </c>
      <c r="M587" s="40">
        <f>SUM(M582:M585)</f>
        <v>42.5575</v>
      </c>
    </row>
    <row r="588" spans="10:13" ht="15.75">
      <c r="J588" s="39"/>
      <c r="K588" s="39"/>
      <c r="L588" s="39"/>
      <c r="M588" s="40">
        <f>M587/L587*10</f>
        <v>59.940140845070424</v>
      </c>
    </row>
    <row r="590" spans="1:5" ht="16.5" thickBot="1">
      <c r="A590" s="186">
        <v>60</v>
      </c>
      <c r="E590" s="12" t="s">
        <v>4</v>
      </c>
    </row>
    <row r="591" spans="2:13" ht="16.5" thickBot="1">
      <c r="B591" s="14" t="s">
        <v>127</v>
      </c>
      <c r="C591" s="15"/>
      <c r="D591" s="41">
        <v>1</v>
      </c>
      <c r="E591" s="39">
        <v>2</v>
      </c>
      <c r="F591" s="39">
        <v>3</v>
      </c>
      <c r="G591" s="39">
        <v>4</v>
      </c>
      <c r="H591" s="39">
        <v>5</v>
      </c>
      <c r="I591" s="39">
        <v>5</v>
      </c>
      <c r="J591" s="17" t="s">
        <v>5</v>
      </c>
      <c r="K591" s="39" t="s">
        <v>6</v>
      </c>
      <c r="L591" s="39" t="s">
        <v>7</v>
      </c>
      <c r="M591" s="42" t="s">
        <v>8</v>
      </c>
    </row>
    <row r="592" spans="2:13" ht="15.75">
      <c r="B592" s="19">
        <v>2003</v>
      </c>
      <c r="C592" s="20"/>
      <c r="D592" s="21">
        <v>5.2</v>
      </c>
      <c r="E592" s="22">
        <v>5.3</v>
      </c>
      <c r="F592" s="22">
        <v>5.5</v>
      </c>
      <c r="G592" s="22">
        <v>5.4</v>
      </c>
      <c r="H592" s="22">
        <v>5.5</v>
      </c>
      <c r="I592" s="22">
        <v>5</v>
      </c>
      <c r="J592" s="23">
        <f>SUM(D592:I592)-MAX(D592:I592)-MIN(D592:I592)</f>
        <v>21.4</v>
      </c>
      <c r="K592" s="13">
        <f>ROUND(J592/4,4)</f>
        <v>5.35</v>
      </c>
      <c r="L592" s="13">
        <f>F15</f>
        <v>1.6</v>
      </c>
      <c r="M592" s="24">
        <f>K592*L592</f>
        <v>8.56</v>
      </c>
    </row>
    <row r="593" spans="2:13" ht="15.75">
      <c r="B593" s="19" t="s">
        <v>71</v>
      </c>
      <c r="C593" s="20"/>
      <c r="D593" s="25">
        <v>5.7</v>
      </c>
      <c r="E593" s="25">
        <v>5.4</v>
      </c>
      <c r="F593" s="25">
        <v>5.2</v>
      </c>
      <c r="G593" s="22">
        <v>5</v>
      </c>
      <c r="H593" s="25">
        <v>5.7</v>
      </c>
      <c r="I593" s="25">
        <v>5.7</v>
      </c>
      <c r="J593" s="23">
        <f>SUM(D593:I593)-MAX(D593:I593)-MIN(D593:I593)</f>
        <v>22.000000000000004</v>
      </c>
      <c r="K593" s="13">
        <f>ROUND(J593/4,4)</f>
        <v>5.5</v>
      </c>
      <c r="L593" s="13">
        <f>F16</f>
        <v>2</v>
      </c>
      <c r="M593" s="24">
        <f>K593*L593</f>
        <v>11</v>
      </c>
    </row>
    <row r="594" spans="2:13" ht="15.75">
      <c r="B594" s="19"/>
      <c r="C594" s="20"/>
      <c r="D594" s="22">
        <v>5.4</v>
      </c>
      <c r="E594" s="25">
        <v>5.2</v>
      </c>
      <c r="F594" s="25">
        <v>4.8</v>
      </c>
      <c r="G594" s="25">
        <v>5</v>
      </c>
      <c r="H594" s="25">
        <v>5.5</v>
      </c>
      <c r="I594" s="25">
        <v>5.5</v>
      </c>
      <c r="J594" s="23">
        <f>SUM(D594:I594)-MAX(D594:I594)-MIN(D594:I594)</f>
        <v>21.1</v>
      </c>
      <c r="K594" s="13">
        <f>ROUND(J594/4,4)</f>
        <v>5.275</v>
      </c>
      <c r="L594" s="13">
        <f>F17</f>
        <v>1.9</v>
      </c>
      <c r="M594" s="24">
        <f>K594*L594</f>
        <v>10.0225</v>
      </c>
    </row>
    <row r="595" spans="2:13" ht="16.5" thickBot="1">
      <c r="B595" s="28"/>
      <c r="C595" s="29"/>
      <c r="D595" s="32">
        <v>5.6</v>
      </c>
      <c r="E595" s="32">
        <v>5.6</v>
      </c>
      <c r="F595" s="32">
        <v>5.8</v>
      </c>
      <c r="G595" s="25">
        <v>5.9</v>
      </c>
      <c r="H595" s="32">
        <v>6.2</v>
      </c>
      <c r="I595" s="32">
        <v>6</v>
      </c>
      <c r="J595" s="23">
        <f>SUM(D595:I595)-MAX(D595:I595)-MIN(D595:I595)</f>
        <v>23.299999999999997</v>
      </c>
      <c r="K595" s="13">
        <f>ROUND(J595/4,4)</f>
        <v>5.825</v>
      </c>
      <c r="L595" s="13">
        <f>F18</f>
        <v>1.6</v>
      </c>
      <c r="M595" s="24">
        <f>K595*L595</f>
        <v>9.32</v>
      </c>
    </row>
    <row r="597" spans="10:13" ht="15.75">
      <c r="J597" s="39" t="s">
        <v>9</v>
      </c>
      <c r="K597" s="39"/>
      <c r="L597" s="11">
        <f>SUM(L592:L595)</f>
        <v>7.1</v>
      </c>
      <c r="M597" s="40">
        <f>SUM(M592:M595)</f>
        <v>38.9025</v>
      </c>
    </row>
    <row r="598" spans="10:13" ht="15.75">
      <c r="J598" s="39"/>
      <c r="K598" s="39"/>
      <c r="L598" s="39"/>
      <c r="M598" s="40">
        <f>M597/L597*10</f>
        <v>54.792253521126774</v>
      </c>
    </row>
    <row r="599" spans="1:5" ht="16.5" thickBot="1">
      <c r="A599" s="186">
        <f>A590+1</f>
        <v>61</v>
      </c>
      <c r="E599" s="12" t="s">
        <v>4</v>
      </c>
    </row>
    <row r="600" spans="2:13" ht="16.5" thickBot="1">
      <c r="B600" s="14" t="s">
        <v>128</v>
      </c>
      <c r="C600" s="15"/>
      <c r="D600" s="41">
        <v>1</v>
      </c>
      <c r="E600" s="39">
        <v>2</v>
      </c>
      <c r="F600" s="39">
        <v>3</v>
      </c>
      <c r="G600" s="39">
        <v>4</v>
      </c>
      <c r="H600" s="39">
        <v>5</v>
      </c>
      <c r="I600" s="39">
        <v>5</v>
      </c>
      <c r="J600" s="17" t="s">
        <v>5</v>
      </c>
      <c r="K600" s="39" t="s">
        <v>6</v>
      </c>
      <c r="L600" s="39" t="s">
        <v>7</v>
      </c>
      <c r="M600" s="42" t="s">
        <v>8</v>
      </c>
    </row>
    <row r="601" spans="2:13" ht="15.75">
      <c r="B601" s="19">
        <v>2001</v>
      </c>
      <c r="C601" s="20"/>
      <c r="D601" s="21">
        <v>4.7</v>
      </c>
      <c r="E601" s="22">
        <v>5.5</v>
      </c>
      <c r="F601" s="22">
        <v>5</v>
      </c>
      <c r="G601" s="22">
        <v>5</v>
      </c>
      <c r="H601" s="22">
        <v>5</v>
      </c>
      <c r="I601" s="22">
        <v>5</v>
      </c>
      <c r="J601" s="23">
        <f>SUM(D601:I601)-MAX(D601:I601)-MIN(D601:I601)</f>
        <v>20</v>
      </c>
      <c r="K601" s="13">
        <f>ROUND(J601/4,4)</f>
        <v>5</v>
      </c>
      <c r="L601" s="13">
        <f>F15</f>
        <v>1.6</v>
      </c>
      <c r="M601" s="24">
        <f>K601*L601</f>
        <v>8</v>
      </c>
    </row>
    <row r="602" spans="2:13" ht="15.75">
      <c r="B602" s="19" t="s">
        <v>51</v>
      </c>
      <c r="C602" s="20"/>
      <c r="D602" s="25">
        <v>5.6</v>
      </c>
      <c r="E602" s="25">
        <v>5.3</v>
      </c>
      <c r="F602" s="25">
        <v>5</v>
      </c>
      <c r="G602" s="25">
        <v>5.2</v>
      </c>
      <c r="H602" s="25">
        <v>5.3</v>
      </c>
      <c r="I602" s="25">
        <v>5.3</v>
      </c>
      <c r="J602" s="23">
        <f>SUM(D602:I602)-MAX(D602:I602)-MIN(D602:I602)</f>
        <v>21.1</v>
      </c>
      <c r="K602" s="13">
        <f>ROUND(J602/4,4)</f>
        <v>5.275</v>
      </c>
      <c r="L602" s="13">
        <f>F16</f>
        <v>2</v>
      </c>
      <c r="M602" s="24">
        <f>K602*L602</f>
        <v>10.55</v>
      </c>
    </row>
    <row r="603" spans="2:13" ht="15.75">
      <c r="B603" s="19"/>
      <c r="C603" s="20"/>
      <c r="D603" s="25">
        <v>4.9</v>
      </c>
      <c r="E603" s="26">
        <v>5</v>
      </c>
      <c r="F603" s="26">
        <v>5.2</v>
      </c>
      <c r="G603" s="26">
        <v>4</v>
      </c>
      <c r="H603" s="26">
        <v>4.5</v>
      </c>
      <c r="I603" s="26">
        <v>5.9</v>
      </c>
      <c r="J603" s="23">
        <f>SUM(D603:I603)-MAX(D603:I603)-MIN(D603:I603)</f>
        <v>19.6</v>
      </c>
      <c r="K603" s="13">
        <f>ROUND(J603/4,4)</f>
        <v>4.9</v>
      </c>
      <c r="L603" s="13">
        <f>F17</f>
        <v>1.9</v>
      </c>
      <c r="M603" s="24">
        <f>K603*L603</f>
        <v>9.31</v>
      </c>
    </row>
    <row r="604" spans="2:13" ht="16.5" thickBot="1">
      <c r="B604" s="28"/>
      <c r="C604" s="29"/>
      <c r="D604" s="32">
        <v>5.9</v>
      </c>
      <c r="E604" s="32">
        <v>5.8</v>
      </c>
      <c r="F604" s="32">
        <v>5.7</v>
      </c>
      <c r="G604" s="32">
        <v>5.8</v>
      </c>
      <c r="H604" s="25">
        <v>5.5</v>
      </c>
      <c r="I604" s="25">
        <v>5.2</v>
      </c>
      <c r="J604" s="23">
        <f>SUM(D604:I604)-MAX(D604:I604)-MIN(D604:I604)</f>
        <v>22.8</v>
      </c>
      <c r="K604" s="13">
        <f>ROUND(J604/4,4)</f>
        <v>5.7</v>
      </c>
      <c r="L604" s="13">
        <f>F18</f>
        <v>1.6</v>
      </c>
      <c r="M604" s="24">
        <f>K604*L604</f>
        <v>9.120000000000001</v>
      </c>
    </row>
    <row r="606" spans="10:13" ht="15.75">
      <c r="J606" s="39" t="s">
        <v>9</v>
      </c>
      <c r="K606" s="39"/>
      <c r="L606" s="11">
        <f>SUM(L601:L604)</f>
        <v>7.1</v>
      </c>
      <c r="M606" s="40">
        <f>SUM(M601:M604)</f>
        <v>36.980000000000004</v>
      </c>
    </row>
    <row r="607" spans="10:13" ht="15.75">
      <c r="J607" s="39"/>
      <c r="K607" s="39"/>
      <c r="L607" s="39"/>
      <c r="M607" s="40">
        <f>M606/L606*10</f>
        <v>52.08450704225353</v>
      </c>
    </row>
    <row r="609" spans="1:5" ht="16.5" thickBot="1">
      <c r="A609" s="186">
        <f>A599+1</f>
        <v>62</v>
      </c>
      <c r="E609" s="12" t="s">
        <v>4</v>
      </c>
    </row>
    <row r="610" spans="2:13" ht="16.5" thickBot="1">
      <c r="B610" s="14" t="s">
        <v>129</v>
      </c>
      <c r="C610" s="15"/>
      <c r="D610" s="41">
        <v>1</v>
      </c>
      <c r="E610" s="39">
        <v>2</v>
      </c>
      <c r="F610" s="39">
        <v>3</v>
      </c>
      <c r="G610" s="39">
        <v>4</v>
      </c>
      <c r="H610" s="39">
        <v>5</v>
      </c>
      <c r="I610" s="39">
        <v>6</v>
      </c>
      <c r="J610" s="17" t="s">
        <v>5</v>
      </c>
      <c r="K610" s="39" t="s">
        <v>6</v>
      </c>
      <c r="L610" s="39" t="s">
        <v>7</v>
      </c>
      <c r="M610" s="42" t="s">
        <v>8</v>
      </c>
    </row>
    <row r="611" spans="2:13" ht="15.75">
      <c r="B611" s="19">
        <v>2006</v>
      </c>
      <c r="C611" s="20"/>
      <c r="D611" s="21">
        <v>3.4</v>
      </c>
      <c r="E611" s="22">
        <v>3.1</v>
      </c>
      <c r="F611" s="22">
        <v>3.5</v>
      </c>
      <c r="G611" s="22">
        <v>3</v>
      </c>
      <c r="H611" s="22">
        <v>3.1</v>
      </c>
      <c r="I611" s="22">
        <v>3.5</v>
      </c>
      <c r="J611" s="23">
        <f>SUM(D611:I611)-MAX(D611:I611)-MIN(D611:I611)</f>
        <v>13.100000000000001</v>
      </c>
      <c r="K611" s="13">
        <f>ROUND(J611/4,4)</f>
        <v>3.275</v>
      </c>
      <c r="L611" s="13">
        <f>F15</f>
        <v>1.6</v>
      </c>
      <c r="M611" s="24">
        <f>K611*L611</f>
        <v>5.24</v>
      </c>
    </row>
    <row r="612" spans="2:13" ht="15.75">
      <c r="B612" s="19" t="s">
        <v>65</v>
      </c>
      <c r="C612" s="20"/>
      <c r="D612" s="25">
        <v>2.5</v>
      </c>
      <c r="E612" s="25">
        <v>3.4</v>
      </c>
      <c r="F612" s="25">
        <v>2.9</v>
      </c>
      <c r="G612" s="22">
        <v>3.1</v>
      </c>
      <c r="H612" s="25">
        <v>3.4</v>
      </c>
      <c r="I612" s="25">
        <v>3.5</v>
      </c>
      <c r="J612" s="23">
        <f>SUM(D612:I612)-MAX(D612:I612)-MIN(D612:I612)</f>
        <v>12.8</v>
      </c>
      <c r="K612" s="13">
        <f>ROUND(J612/4,4)</f>
        <v>3.2</v>
      </c>
      <c r="L612" s="13">
        <f>F16</f>
        <v>2</v>
      </c>
      <c r="M612" s="24">
        <f>K612*L612</f>
        <v>6.4</v>
      </c>
    </row>
    <row r="613" spans="2:13" ht="15.75">
      <c r="B613" s="19"/>
      <c r="C613" s="20"/>
      <c r="D613" s="25">
        <v>2.8</v>
      </c>
      <c r="E613" s="26">
        <v>2.3</v>
      </c>
      <c r="F613" s="26">
        <v>2.3</v>
      </c>
      <c r="G613" s="26">
        <v>2</v>
      </c>
      <c r="H613" s="26">
        <v>2.5</v>
      </c>
      <c r="I613" s="26">
        <v>3.4</v>
      </c>
      <c r="J613" s="23">
        <v>3</v>
      </c>
      <c r="K613" s="13">
        <f>ROUND(J613/4,4)</f>
        <v>0.75</v>
      </c>
      <c r="L613" s="13">
        <f>F17</f>
        <v>1.9</v>
      </c>
      <c r="M613" s="24">
        <f>K613*L613</f>
        <v>1.4249999999999998</v>
      </c>
    </row>
    <row r="614" spans="2:13" ht="16.5" thickBot="1">
      <c r="B614" s="28"/>
      <c r="C614" s="29"/>
      <c r="D614" s="32">
        <v>4</v>
      </c>
      <c r="E614" s="32">
        <v>4.5</v>
      </c>
      <c r="F614" s="32">
        <v>5</v>
      </c>
      <c r="G614" s="32">
        <v>4.5</v>
      </c>
      <c r="H614" s="32">
        <v>4.4</v>
      </c>
      <c r="I614" s="32">
        <v>4.7</v>
      </c>
      <c r="J614" s="23">
        <f>SUM(D614:I614)-MAX(D614:I614)-MIN(D614:I614)</f>
        <v>18.099999999999998</v>
      </c>
      <c r="K614" s="13">
        <f>ROUND(J614/4,4)</f>
        <v>4.525</v>
      </c>
      <c r="L614" s="13">
        <f>F18</f>
        <v>1.6</v>
      </c>
      <c r="M614" s="24">
        <f>K614*L614</f>
        <v>7.240000000000001</v>
      </c>
    </row>
    <row r="616" spans="10:13" ht="15.75">
      <c r="J616" s="39" t="s">
        <v>9</v>
      </c>
      <c r="K616" s="39"/>
      <c r="L616" s="11">
        <f>SUM(L611:L614)</f>
        <v>7.1</v>
      </c>
      <c r="M616" s="40">
        <f>SUM(M611:M614)</f>
        <v>20.305000000000003</v>
      </c>
    </row>
    <row r="617" spans="10:13" ht="15.75">
      <c r="J617" s="39"/>
      <c r="K617" s="39"/>
      <c r="L617" s="39"/>
      <c r="M617" s="40">
        <f>M616/L616*10</f>
        <v>28.598591549295783</v>
      </c>
    </row>
    <row r="619" spans="1:5" ht="16.5" thickBot="1">
      <c r="A619" s="186">
        <f>A609+1</f>
        <v>63</v>
      </c>
      <c r="E619" s="12" t="s">
        <v>4</v>
      </c>
    </row>
    <row r="620" spans="2:13" ht="16.5" thickBot="1">
      <c r="B620" s="48" t="s">
        <v>130</v>
      </c>
      <c r="C620" s="15"/>
      <c r="D620" s="41">
        <v>1</v>
      </c>
      <c r="E620" s="39">
        <v>2</v>
      </c>
      <c r="F620" s="39">
        <v>3</v>
      </c>
      <c r="G620" s="39">
        <v>4</v>
      </c>
      <c r="H620" s="39">
        <v>5</v>
      </c>
      <c r="I620" s="39">
        <v>6</v>
      </c>
      <c r="J620" s="17" t="s">
        <v>5</v>
      </c>
      <c r="K620" s="39" t="s">
        <v>6</v>
      </c>
      <c r="L620" s="39" t="s">
        <v>7</v>
      </c>
      <c r="M620" s="42" t="s">
        <v>8</v>
      </c>
    </row>
    <row r="621" spans="2:13" ht="15.75">
      <c r="B621" s="19">
        <v>2003</v>
      </c>
      <c r="C621" s="20"/>
      <c r="D621" s="21">
        <v>5.5</v>
      </c>
      <c r="E621" s="22">
        <v>5.2</v>
      </c>
      <c r="F621" s="22">
        <v>5.5</v>
      </c>
      <c r="G621" s="22">
        <v>5.1</v>
      </c>
      <c r="H621" s="22">
        <v>5.4</v>
      </c>
      <c r="I621" s="22">
        <v>5.4</v>
      </c>
      <c r="J621" s="23">
        <f>SUM(D621:I621)-MAX(D621:I621)-MIN(D621:I621)</f>
        <v>21.499999999999993</v>
      </c>
      <c r="K621" s="13">
        <f>ROUND(J621/4,4)</f>
        <v>5.375</v>
      </c>
      <c r="L621" s="13">
        <f>F15</f>
        <v>1.6</v>
      </c>
      <c r="M621" s="24">
        <f>K621*L621</f>
        <v>8.6</v>
      </c>
    </row>
    <row r="622" spans="2:13" ht="15.75">
      <c r="B622" s="19" t="s">
        <v>83</v>
      </c>
      <c r="C622" s="20"/>
      <c r="D622" s="25">
        <v>6</v>
      </c>
      <c r="E622" s="25">
        <v>6</v>
      </c>
      <c r="F622" s="25">
        <v>5.8</v>
      </c>
      <c r="G622" s="22">
        <v>5.9</v>
      </c>
      <c r="H622" s="25">
        <v>5.8</v>
      </c>
      <c r="I622" s="25">
        <v>6</v>
      </c>
      <c r="J622" s="23">
        <f>SUM(D622:I622)-MAX(D622:I622)-MIN(D622:I622)</f>
        <v>23.7</v>
      </c>
      <c r="K622" s="13">
        <f>ROUND(J622/4,4)</f>
        <v>5.925</v>
      </c>
      <c r="L622" s="13">
        <f>F16</f>
        <v>2</v>
      </c>
      <c r="M622" s="24">
        <f>K622*L622</f>
        <v>11.85</v>
      </c>
    </row>
    <row r="623" spans="2:13" ht="15.75">
      <c r="B623" s="19"/>
      <c r="C623" s="20"/>
      <c r="D623" s="25">
        <v>5.4</v>
      </c>
      <c r="E623" s="26">
        <v>4.8</v>
      </c>
      <c r="F623" s="26">
        <v>4.6</v>
      </c>
      <c r="G623" s="26">
        <v>5</v>
      </c>
      <c r="H623" s="26">
        <v>4.8</v>
      </c>
      <c r="I623" s="26">
        <v>5</v>
      </c>
      <c r="J623" s="23">
        <f>SUM(D623:I623)-MAX(D623:I623)-MIN(D623:I623)</f>
        <v>19.599999999999994</v>
      </c>
      <c r="K623" s="13">
        <f>ROUND(J623/4,4)</f>
        <v>4.9</v>
      </c>
      <c r="L623" s="13">
        <f>F17</f>
        <v>1.9</v>
      </c>
      <c r="M623" s="24">
        <f>K623*L623</f>
        <v>9.31</v>
      </c>
    </row>
    <row r="624" spans="2:13" ht="16.5" thickBot="1">
      <c r="B624" s="28"/>
      <c r="C624" s="29"/>
      <c r="D624" s="32">
        <v>5.8</v>
      </c>
      <c r="E624" s="32">
        <v>6</v>
      </c>
      <c r="F624" s="32">
        <v>5.7</v>
      </c>
      <c r="G624" s="32">
        <v>5.9</v>
      </c>
      <c r="H624" s="32">
        <v>5.7</v>
      </c>
      <c r="I624" s="32">
        <v>6</v>
      </c>
      <c r="J624" s="23">
        <f>SUM(D624:I624)-MAX(D624:I624)-MIN(D624:I624)</f>
        <v>23.399999999999995</v>
      </c>
      <c r="K624" s="13">
        <f>ROUND(J624/4,4)</f>
        <v>5.85</v>
      </c>
      <c r="L624" s="13">
        <f>F18</f>
        <v>1.6</v>
      </c>
      <c r="M624" s="24">
        <f>K624*L624</f>
        <v>9.36</v>
      </c>
    </row>
    <row r="626" spans="10:13" ht="15.75">
      <c r="J626" s="39" t="s">
        <v>9</v>
      </c>
      <c r="K626" s="39"/>
      <c r="L626" s="11">
        <f>SUM(L621:L624)</f>
        <v>7.1</v>
      </c>
      <c r="M626" s="40">
        <f>SUM(M621:M624)</f>
        <v>39.12</v>
      </c>
    </row>
    <row r="627" spans="10:13" ht="15.75">
      <c r="J627" s="39"/>
      <c r="K627" s="39"/>
      <c r="L627" s="39"/>
      <c r="M627" s="40">
        <f>M626/L626*10</f>
        <v>55.098591549295776</v>
      </c>
    </row>
    <row r="629" spans="1:5" ht="16.5" thickBot="1">
      <c r="A629" s="186">
        <f>A619+1</f>
        <v>64</v>
      </c>
      <c r="E629" s="12" t="s">
        <v>4</v>
      </c>
    </row>
    <row r="630" spans="2:13" ht="16.5" thickBot="1">
      <c r="B630" s="48" t="s">
        <v>131</v>
      </c>
      <c r="C630" s="15"/>
      <c r="D630" s="41">
        <v>1</v>
      </c>
      <c r="E630" s="39">
        <v>2</v>
      </c>
      <c r="F630" s="39">
        <v>3</v>
      </c>
      <c r="G630" s="39">
        <v>4</v>
      </c>
      <c r="H630" s="39">
        <v>5</v>
      </c>
      <c r="I630" s="39">
        <v>6</v>
      </c>
      <c r="J630" s="17" t="s">
        <v>5</v>
      </c>
      <c r="K630" s="39" t="s">
        <v>6</v>
      </c>
      <c r="L630" s="39" t="s">
        <v>7</v>
      </c>
      <c r="M630" s="42" t="s">
        <v>8</v>
      </c>
    </row>
    <row r="631" spans="2:13" ht="15.75">
      <c r="B631" s="19">
        <v>2004</v>
      </c>
      <c r="C631" s="20"/>
      <c r="D631" s="21">
        <v>3.4</v>
      </c>
      <c r="E631" s="22">
        <v>4</v>
      </c>
      <c r="F631" s="22">
        <v>4</v>
      </c>
      <c r="G631" s="22">
        <v>3.5</v>
      </c>
      <c r="H631" s="22">
        <v>4</v>
      </c>
      <c r="I631" s="22">
        <v>4.6</v>
      </c>
      <c r="J631" s="23">
        <f>SUM(D631:I631)-MAX(D631:I631)-MIN(D631:I631)</f>
        <v>15.499999999999998</v>
      </c>
      <c r="K631" s="13">
        <f>ROUND(J631/4,4)</f>
        <v>3.875</v>
      </c>
      <c r="L631" s="13">
        <f>F15</f>
        <v>1.6</v>
      </c>
      <c r="M631" s="24">
        <f>K631*L631</f>
        <v>6.2</v>
      </c>
    </row>
    <row r="632" spans="2:13" ht="15.75">
      <c r="B632" s="19" t="s">
        <v>65</v>
      </c>
      <c r="C632" s="20"/>
      <c r="D632" s="25">
        <v>4.2</v>
      </c>
      <c r="E632" s="25">
        <v>4.5</v>
      </c>
      <c r="F632" s="25">
        <v>4.1</v>
      </c>
      <c r="G632" s="25">
        <v>4.2</v>
      </c>
      <c r="H632" s="25">
        <v>4.4</v>
      </c>
      <c r="I632" s="25">
        <v>4.3</v>
      </c>
      <c r="J632" s="23">
        <f>SUM(D632:I632)-MAX(D632:I632)-MIN(D632:I632)</f>
        <v>17.1</v>
      </c>
      <c r="K632" s="13">
        <f>ROUND(J632/4,4)</f>
        <v>4.275</v>
      </c>
      <c r="L632" s="13">
        <f>F16</f>
        <v>2</v>
      </c>
      <c r="M632" s="24">
        <f>K632*L632</f>
        <v>8.55</v>
      </c>
    </row>
    <row r="633" spans="2:13" ht="15.75">
      <c r="B633" s="19"/>
      <c r="C633" s="20"/>
      <c r="D633" s="50">
        <v>2.3</v>
      </c>
      <c r="E633" s="50">
        <v>2.1</v>
      </c>
      <c r="F633" s="50">
        <v>2.3</v>
      </c>
      <c r="G633" s="50">
        <v>2.4</v>
      </c>
      <c r="H633" s="50">
        <v>3.2</v>
      </c>
      <c r="I633" s="50">
        <v>3.6</v>
      </c>
      <c r="J633" s="23">
        <f>SUM(D633:I633)-MAX(D633:I633)-MIN(D633:I633)</f>
        <v>10.200000000000001</v>
      </c>
      <c r="K633" s="13">
        <f>ROUND(J633/4,4)</f>
        <v>2.55</v>
      </c>
      <c r="L633" s="13">
        <f>F17</f>
        <v>1.9</v>
      </c>
      <c r="M633" s="24">
        <f>K633*L633</f>
        <v>4.845</v>
      </c>
    </row>
    <row r="634" spans="2:13" ht="16.5" thickBot="1">
      <c r="B634" s="28"/>
      <c r="C634" s="29"/>
      <c r="D634" s="25">
        <v>4.1</v>
      </c>
      <c r="E634" s="25">
        <v>4.3</v>
      </c>
      <c r="F634" s="25">
        <v>4</v>
      </c>
      <c r="G634" s="26">
        <v>4</v>
      </c>
      <c r="H634" s="26">
        <v>4.3</v>
      </c>
      <c r="I634" s="26">
        <v>4</v>
      </c>
      <c r="J634" s="23">
        <f>SUM(D634:I634)-MAX(D634:I634)-MIN(D634:I634)</f>
        <v>16.4</v>
      </c>
      <c r="K634" s="13">
        <f>ROUND(J634/4,4)</f>
        <v>4.1</v>
      </c>
      <c r="L634" s="13">
        <f>F18</f>
        <v>1.6</v>
      </c>
      <c r="M634" s="24">
        <f>K634*L634</f>
        <v>6.56</v>
      </c>
    </row>
    <row r="636" spans="10:13" ht="15.75">
      <c r="J636" s="39" t="s">
        <v>9</v>
      </c>
      <c r="K636" s="39"/>
      <c r="L636" s="11">
        <f>SUM(L631:L634)</f>
        <v>7.1</v>
      </c>
      <c r="M636" s="40">
        <f>SUM(M631:M634)</f>
        <v>26.154999999999998</v>
      </c>
    </row>
    <row r="637" spans="10:13" ht="15.75">
      <c r="J637" s="39"/>
      <c r="K637" s="39"/>
      <c r="L637" s="39"/>
      <c r="M637" s="40">
        <f>M636/L636*10</f>
        <v>36.83802816901408</v>
      </c>
    </row>
    <row r="639" spans="1:5" ht="16.5" thickBot="1">
      <c r="A639" s="186">
        <f>A629+1</f>
        <v>65</v>
      </c>
      <c r="E639" s="12" t="s">
        <v>4</v>
      </c>
    </row>
    <row r="640" spans="2:13" ht="16.5" thickBot="1">
      <c r="B640" s="48" t="s">
        <v>132</v>
      </c>
      <c r="C640" s="15"/>
      <c r="D640" s="41">
        <v>1</v>
      </c>
      <c r="E640" s="39">
        <v>2</v>
      </c>
      <c r="F640" s="39">
        <v>3</v>
      </c>
      <c r="G640" s="39">
        <v>4</v>
      </c>
      <c r="H640" s="39">
        <v>5</v>
      </c>
      <c r="I640" s="39">
        <v>6</v>
      </c>
      <c r="J640" s="17" t="s">
        <v>5</v>
      </c>
      <c r="K640" s="39" t="s">
        <v>6</v>
      </c>
      <c r="L640" s="39" t="s">
        <v>7</v>
      </c>
      <c r="M640" s="42" t="s">
        <v>8</v>
      </c>
    </row>
    <row r="641" spans="2:13" ht="15.75">
      <c r="B641" s="19">
        <v>2003</v>
      </c>
      <c r="C641" s="2"/>
      <c r="D641" s="26">
        <v>4.7</v>
      </c>
      <c r="E641" s="26">
        <v>4.2</v>
      </c>
      <c r="F641" s="26">
        <v>4</v>
      </c>
      <c r="G641" s="26">
        <v>4.8</v>
      </c>
      <c r="H641" s="26">
        <v>4.7</v>
      </c>
      <c r="I641" s="26">
        <v>4.6</v>
      </c>
      <c r="J641" s="23">
        <f>SUM(D641:I641)-MAX(D641:I641)-MIN(D641:I641)</f>
        <v>18.2</v>
      </c>
      <c r="K641" s="13">
        <f>ROUND(J641/4,4)</f>
        <v>4.55</v>
      </c>
      <c r="L641" s="13">
        <f>F15</f>
        <v>1.6</v>
      </c>
      <c r="M641" s="24">
        <f>K641*L641</f>
        <v>7.28</v>
      </c>
    </row>
    <row r="642" spans="2:13" ht="15.75">
      <c r="B642" s="19" t="s">
        <v>83</v>
      </c>
      <c r="D642" s="26">
        <v>5.3</v>
      </c>
      <c r="E642" s="26">
        <v>5.7</v>
      </c>
      <c r="F642" s="26">
        <v>5.5</v>
      </c>
      <c r="G642" s="26">
        <v>5.6</v>
      </c>
      <c r="H642" s="26">
        <v>5.5</v>
      </c>
      <c r="I642" s="26">
        <v>5.9</v>
      </c>
      <c r="J642" s="23">
        <f>SUM(D642:I642)-MAX(D642:I642)-MIN(D642:I642)</f>
        <v>22.3</v>
      </c>
      <c r="K642" s="13">
        <f>ROUND(J642/4,4)</f>
        <v>5.575</v>
      </c>
      <c r="L642" s="13">
        <f>F16</f>
        <v>2</v>
      </c>
      <c r="M642" s="24">
        <f>K642*L642</f>
        <v>11.15</v>
      </c>
    </row>
    <row r="643" spans="2:13" ht="15.75">
      <c r="B643" s="19"/>
      <c r="C643" s="2"/>
      <c r="D643" s="26">
        <v>3.3</v>
      </c>
      <c r="E643" s="26">
        <v>2.3</v>
      </c>
      <c r="F643" s="26">
        <v>2.3</v>
      </c>
      <c r="G643" s="26">
        <v>2</v>
      </c>
      <c r="H643" s="26">
        <v>2.6</v>
      </c>
      <c r="I643" s="26">
        <v>3</v>
      </c>
      <c r="J643" s="23">
        <f>SUM(D643:I643)-MAX(D643:I643)-MIN(D643:I643)</f>
        <v>10.2</v>
      </c>
      <c r="K643" s="13">
        <f>ROUND(J643/4,4)</f>
        <v>2.55</v>
      </c>
      <c r="L643" s="13">
        <f>F17</f>
        <v>1.9</v>
      </c>
      <c r="M643" s="24">
        <f>K643*L643</f>
        <v>4.845</v>
      </c>
    </row>
    <row r="644" spans="2:13" ht="16.5" thickBot="1">
      <c r="B644" s="28"/>
      <c r="C644" s="49"/>
      <c r="D644" s="26">
        <v>4.8</v>
      </c>
      <c r="E644" s="26">
        <v>5.2</v>
      </c>
      <c r="F644" s="26">
        <v>5</v>
      </c>
      <c r="G644" s="26">
        <v>5.1</v>
      </c>
      <c r="H644" s="26">
        <v>5</v>
      </c>
      <c r="I644" s="26">
        <v>5</v>
      </c>
      <c r="J644" s="23">
        <f>SUM(D644:I644)-MAX(D644:I644)-MIN(D644:I644)</f>
        <v>20.1</v>
      </c>
      <c r="K644" s="13">
        <f>ROUND(J644/4,4)</f>
        <v>5.025</v>
      </c>
      <c r="L644" s="13">
        <f>F18</f>
        <v>1.6</v>
      </c>
      <c r="M644" s="24">
        <f>K644*L644</f>
        <v>8.040000000000001</v>
      </c>
    </row>
    <row r="646" spans="10:13" ht="15.75">
      <c r="J646" s="39" t="s">
        <v>9</v>
      </c>
      <c r="K646" s="39"/>
      <c r="L646" s="11">
        <f>SUM(L641:L644)</f>
        <v>7.1</v>
      </c>
      <c r="M646" s="40">
        <f>SUM(M641:M644)</f>
        <v>31.314999999999998</v>
      </c>
    </row>
    <row r="647" spans="10:13" ht="15.75">
      <c r="J647" s="39"/>
      <c r="K647" s="39"/>
      <c r="L647" s="39"/>
      <c r="M647" s="40">
        <f>M646/L646*10</f>
        <v>44.105633802816904</v>
      </c>
    </row>
    <row r="648" spans="1:5" ht="16.5" thickBot="1">
      <c r="A648" s="186">
        <f>A639+1</f>
        <v>66</v>
      </c>
      <c r="E648" s="12" t="s">
        <v>4</v>
      </c>
    </row>
    <row r="649" spans="2:13" ht="16.5" thickBot="1">
      <c r="B649" s="48" t="s">
        <v>133</v>
      </c>
      <c r="C649" s="15"/>
      <c r="D649" s="41">
        <v>1</v>
      </c>
      <c r="E649" s="39">
        <v>2</v>
      </c>
      <c r="F649" s="39">
        <v>3</v>
      </c>
      <c r="G649" s="39">
        <v>4</v>
      </c>
      <c r="H649" s="39">
        <v>5</v>
      </c>
      <c r="I649" s="39">
        <v>5</v>
      </c>
      <c r="J649" s="17" t="s">
        <v>5</v>
      </c>
      <c r="K649" s="39" t="s">
        <v>6</v>
      </c>
      <c r="L649" s="39" t="s">
        <v>7</v>
      </c>
      <c r="M649" s="42" t="s">
        <v>8</v>
      </c>
    </row>
    <row r="650" spans="2:13" ht="15.75">
      <c r="B650" s="19">
        <v>2003</v>
      </c>
      <c r="C650" s="20"/>
      <c r="D650" s="21">
        <v>5</v>
      </c>
      <c r="E650" s="22">
        <v>4.7</v>
      </c>
      <c r="F650" s="22">
        <v>4.3</v>
      </c>
      <c r="G650" s="22">
        <v>5.3</v>
      </c>
      <c r="H650" s="22">
        <v>4.5</v>
      </c>
      <c r="I650" s="22">
        <v>5</v>
      </c>
      <c r="J650" s="23">
        <f>SUM(D650:I650)-MAX(D650:I650)-MIN(D650:I650)</f>
        <v>19.2</v>
      </c>
      <c r="K650" s="13">
        <f>ROUND(J650/4,4)</f>
        <v>4.8</v>
      </c>
      <c r="L650" s="13">
        <f>F15</f>
        <v>1.6</v>
      </c>
      <c r="M650" s="24">
        <f>K650*L650</f>
        <v>7.68</v>
      </c>
    </row>
    <row r="651" spans="2:13" ht="15.75">
      <c r="B651" s="19" t="s">
        <v>74</v>
      </c>
      <c r="C651" s="20"/>
      <c r="D651" s="25">
        <v>5.7</v>
      </c>
      <c r="E651" s="25">
        <v>5.5</v>
      </c>
      <c r="F651" s="25">
        <v>5.6</v>
      </c>
      <c r="G651" s="25">
        <v>5.4</v>
      </c>
      <c r="H651" s="25">
        <v>5.7</v>
      </c>
      <c r="I651" s="25">
        <v>5.4</v>
      </c>
      <c r="J651" s="23">
        <f>SUM(D651:I651)-MAX(D651:I651)-MIN(D651:I651)</f>
        <v>22.199999999999996</v>
      </c>
      <c r="K651" s="13">
        <f>ROUND(J651/4,4)</f>
        <v>5.55</v>
      </c>
      <c r="L651" s="13">
        <f>F16</f>
        <v>2</v>
      </c>
      <c r="M651" s="24">
        <f>K651*L651</f>
        <v>11.1</v>
      </c>
    </row>
    <row r="652" spans="2:13" ht="15.75">
      <c r="B652" s="19"/>
      <c r="C652" s="20"/>
      <c r="D652" s="25">
        <v>5.3</v>
      </c>
      <c r="E652" s="26">
        <v>4.6</v>
      </c>
      <c r="F652" s="26">
        <v>4.7</v>
      </c>
      <c r="G652" s="26">
        <v>5.3</v>
      </c>
      <c r="H652" s="26">
        <v>4.7</v>
      </c>
      <c r="I652" s="26">
        <v>4.8</v>
      </c>
      <c r="J652" s="23">
        <f>SUM(D652:I652)-MAX(D652:I652)-MIN(D652:I652)</f>
        <v>19.5</v>
      </c>
      <c r="K652" s="13">
        <f>ROUND(J652/4,4)</f>
        <v>4.875</v>
      </c>
      <c r="L652" s="13">
        <f>F17</f>
        <v>1.9</v>
      </c>
      <c r="M652" s="24">
        <f>K652*L652</f>
        <v>9.2625</v>
      </c>
    </row>
    <row r="653" spans="2:13" ht="16.5" thickBot="1">
      <c r="B653" s="28"/>
      <c r="C653" s="29"/>
      <c r="D653" s="32">
        <v>5.8</v>
      </c>
      <c r="E653" s="32">
        <v>5.4</v>
      </c>
      <c r="F653" s="32">
        <v>5.8</v>
      </c>
      <c r="G653" s="32">
        <v>5.5</v>
      </c>
      <c r="H653" s="32">
        <v>4.9</v>
      </c>
      <c r="I653" s="32">
        <v>5.5</v>
      </c>
      <c r="J653" s="23">
        <f>SUM(D653:I653)-MAX(D653:I653)-MIN(D653:I653)</f>
        <v>22.199999999999996</v>
      </c>
      <c r="K653" s="13">
        <f>ROUND(J653/4,4)</f>
        <v>5.55</v>
      </c>
      <c r="L653" s="13">
        <f>F18</f>
        <v>1.6</v>
      </c>
      <c r="M653" s="24">
        <f>K653*L653</f>
        <v>8.88</v>
      </c>
    </row>
    <row r="655" spans="10:13" ht="15.75">
      <c r="J655" s="39" t="s">
        <v>9</v>
      </c>
      <c r="K655" s="39"/>
      <c r="L655" s="11">
        <f>SUM(L650:L653)</f>
        <v>7.1</v>
      </c>
      <c r="M655" s="40">
        <f>SUM(M650:M653)</f>
        <v>36.9225</v>
      </c>
    </row>
    <row r="656" spans="10:13" ht="15.75">
      <c r="J656" s="39"/>
      <c r="K656" s="39"/>
      <c r="L656" s="39"/>
      <c r="M656" s="40">
        <f>M655/L655*10</f>
        <v>52.00352112676057</v>
      </c>
    </row>
    <row r="657" spans="10:13" ht="15.75">
      <c r="J657" s="5"/>
      <c r="K657" s="5"/>
      <c r="L657" s="5"/>
      <c r="M657" s="43"/>
    </row>
    <row r="658" spans="1:5" ht="16.5" thickBot="1">
      <c r="A658" s="186">
        <f>A648+1</f>
        <v>67</v>
      </c>
      <c r="E658" s="12" t="s">
        <v>4</v>
      </c>
    </row>
    <row r="659" spans="2:13" ht="16.5" thickBot="1">
      <c r="B659" s="48" t="s">
        <v>134</v>
      </c>
      <c r="C659" s="15"/>
      <c r="D659" s="41">
        <v>1</v>
      </c>
      <c r="E659" s="39">
        <v>2</v>
      </c>
      <c r="F659" s="39">
        <v>3</v>
      </c>
      <c r="G659" s="39">
        <v>4</v>
      </c>
      <c r="H659" s="39">
        <v>5</v>
      </c>
      <c r="I659" s="39">
        <v>5</v>
      </c>
      <c r="J659" s="17" t="s">
        <v>5</v>
      </c>
      <c r="K659" s="39" t="s">
        <v>6</v>
      </c>
      <c r="L659" s="39" t="s">
        <v>7</v>
      </c>
      <c r="M659" s="42" t="s">
        <v>8</v>
      </c>
    </row>
    <row r="660" spans="2:13" ht="15.75">
      <c r="B660" s="19">
        <v>2004</v>
      </c>
      <c r="C660" s="20"/>
      <c r="D660" s="21">
        <v>3.5</v>
      </c>
      <c r="E660" s="22">
        <v>3</v>
      </c>
      <c r="F660" s="22">
        <v>3.2</v>
      </c>
      <c r="G660" s="22">
        <v>3</v>
      </c>
      <c r="H660" s="22">
        <v>3.3</v>
      </c>
      <c r="I660" s="22">
        <v>3.4</v>
      </c>
      <c r="J660" s="23">
        <f>SUM(D660:I660)-MAX(D660:I660)-MIN(D660:I660)</f>
        <v>12.899999999999999</v>
      </c>
      <c r="K660" s="13">
        <f>ROUND(J660/4,4)</f>
        <v>3.225</v>
      </c>
      <c r="L660" s="13">
        <f>F15</f>
        <v>1.6</v>
      </c>
      <c r="M660" s="24">
        <f>K660*L660</f>
        <v>5.16</v>
      </c>
    </row>
    <row r="661" spans="2:13" ht="15.75">
      <c r="B661" s="19" t="s">
        <v>59</v>
      </c>
      <c r="C661" s="20"/>
      <c r="D661" s="25">
        <v>3.9</v>
      </c>
      <c r="E661" s="25">
        <v>4</v>
      </c>
      <c r="F661" s="25">
        <v>4</v>
      </c>
      <c r="G661" s="22">
        <v>4</v>
      </c>
      <c r="H661" s="25">
        <v>4</v>
      </c>
      <c r="I661" s="25">
        <v>4</v>
      </c>
      <c r="J661" s="23">
        <f>SUM(D661:I661)-MAX(D661:I661)-MIN(D661:I661)</f>
        <v>15.999999999999998</v>
      </c>
      <c r="K661" s="13">
        <f>ROUND(J661/4,4)</f>
        <v>4</v>
      </c>
      <c r="L661" s="13">
        <f>F16</f>
        <v>2</v>
      </c>
      <c r="M661" s="24">
        <f>K661*L661</f>
        <v>8</v>
      </c>
    </row>
    <row r="662" spans="2:13" ht="15.75">
      <c r="B662" s="19"/>
      <c r="C662" s="20"/>
      <c r="D662" s="25">
        <v>2.2</v>
      </c>
      <c r="E662" s="26">
        <v>2</v>
      </c>
      <c r="F662" s="26">
        <v>2</v>
      </c>
      <c r="G662" s="26">
        <v>2</v>
      </c>
      <c r="H662" s="26">
        <v>2.5</v>
      </c>
      <c r="I662" s="26">
        <v>2.6</v>
      </c>
      <c r="J662" s="23">
        <f>SUM(D662:I662)-MAX(D662:I662)-MIN(D662:I662)</f>
        <v>8.7</v>
      </c>
      <c r="K662" s="13">
        <f>ROUND(J662/4,4)</f>
        <v>2.175</v>
      </c>
      <c r="L662" s="13">
        <f>F17</f>
        <v>1.9</v>
      </c>
      <c r="M662" s="24">
        <f>K662*L662</f>
        <v>4.132499999999999</v>
      </c>
    </row>
    <row r="663" spans="2:13" ht="16.5" thickBot="1">
      <c r="B663" s="28"/>
      <c r="C663" s="29"/>
      <c r="D663" s="32">
        <v>3.9</v>
      </c>
      <c r="E663" s="32">
        <v>3.2</v>
      </c>
      <c r="F663" s="32">
        <v>3.5</v>
      </c>
      <c r="G663" s="26">
        <v>3.5</v>
      </c>
      <c r="H663" s="32">
        <v>4.7</v>
      </c>
      <c r="I663" s="32">
        <v>5</v>
      </c>
      <c r="J663" s="23">
        <f>SUM(D663:I663)-MAX(D663:I663)-MIN(D663:I663)</f>
        <v>15.600000000000001</v>
      </c>
      <c r="K663" s="13">
        <f>ROUND(J663/4,4)</f>
        <v>3.9</v>
      </c>
      <c r="L663" s="13">
        <f>F18</f>
        <v>1.6</v>
      </c>
      <c r="M663" s="24">
        <f>K663*L663</f>
        <v>6.24</v>
      </c>
    </row>
    <row r="665" spans="10:13" ht="15.75">
      <c r="J665" s="39" t="s">
        <v>9</v>
      </c>
      <c r="K665" s="39"/>
      <c r="L665" s="11">
        <f>SUM(L660:L663)</f>
        <v>7.1</v>
      </c>
      <c r="M665" s="40">
        <f>SUM(M660:M663)</f>
        <v>23.5325</v>
      </c>
    </row>
    <row r="666" spans="10:13" ht="15.75">
      <c r="J666" s="39"/>
      <c r="K666" s="39"/>
      <c r="L666" s="39"/>
      <c r="M666" s="40">
        <f>M665/L665*10</f>
        <v>33.144366197183096</v>
      </c>
    </row>
    <row r="668" spans="1:5" ht="16.5" thickBot="1">
      <c r="A668" s="186">
        <f>A658+1</f>
        <v>68</v>
      </c>
      <c r="E668" s="12" t="s">
        <v>4</v>
      </c>
    </row>
    <row r="669" spans="2:13" ht="16.5" thickBot="1">
      <c r="B669" s="48" t="s">
        <v>135</v>
      </c>
      <c r="C669" s="15"/>
      <c r="D669" s="41">
        <v>1</v>
      </c>
      <c r="E669" s="39">
        <v>2</v>
      </c>
      <c r="F669" s="39">
        <v>3</v>
      </c>
      <c r="G669" s="39">
        <v>4</v>
      </c>
      <c r="H669" s="39">
        <v>5</v>
      </c>
      <c r="I669" s="39">
        <v>5</v>
      </c>
      <c r="J669" s="17" t="s">
        <v>5</v>
      </c>
      <c r="K669" s="39" t="s">
        <v>6</v>
      </c>
      <c r="L669" s="39" t="s">
        <v>7</v>
      </c>
      <c r="M669" s="42" t="s">
        <v>8</v>
      </c>
    </row>
    <row r="670" spans="2:13" ht="15.75">
      <c r="B670" s="19">
        <v>2006</v>
      </c>
      <c r="C670" s="20"/>
      <c r="D670" s="21">
        <v>3.8</v>
      </c>
      <c r="E670" s="22">
        <v>4.3</v>
      </c>
      <c r="F670" s="22">
        <v>3.5</v>
      </c>
      <c r="G670" s="22">
        <v>4</v>
      </c>
      <c r="H670" s="22">
        <v>3.9</v>
      </c>
      <c r="I670" s="22">
        <v>3.8</v>
      </c>
      <c r="J670" s="23">
        <f>SUM(D670:I670)-MAX(D670:I670)-MIN(D670:I670)</f>
        <v>15.5</v>
      </c>
      <c r="K670" s="13">
        <f>ROUND(J670/4,4)</f>
        <v>3.875</v>
      </c>
      <c r="L670" s="13">
        <f>F15</f>
        <v>1.6</v>
      </c>
      <c r="M670" s="24">
        <f>K670*L670</f>
        <v>6.2</v>
      </c>
    </row>
    <row r="671" spans="2:13" ht="15.75">
      <c r="B671" s="19" t="s">
        <v>57</v>
      </c>
      <c r="C671" s="20"/>
      <c r="D671" s="25">
        <v>4.2</v>
      </c>
      <c r="E671" s="22">
        <v>3.7</v>
      </c>
      <c r="F671" s="22">
        <v>3.9</v>
      </c>
      <c r="G671" s="22">
        <v>3.9</v>
      </c>
      <c r="H671" s="22">
        <v>3.8</v>
      </c>
      <c r="I671" s="22">
        <v>3.8</v>
      </c>
      <c r="J671" s="23">
        <f>SUM(D671:I671)-MAX(D671:I671)-MIN(D671:I671)</f>
        <v>15.400000000000002</v>
      </c>
      <c r="K671" s="13">
        <f>ROUND(J671/4,4)</f>
        <v>3.85</v>
      </c>
      <c r="L671" s="13">
        <f>F16</f>
        <v>2</v>
      </c>
      <c r="M671" s="24">
        <f>K671*L671</f>
        <v>7.7</v>
      </c>
    </row>
    <row r="672" spans="2:13" ht="15.75">
      <c r="B672" s="19"/>
      <c r="C672" s="20"/>
      <c r="D672" s="25">
        <v>2.3</v>
      </c>
      <c r="E672" s="26">
        <v>2.2</v>
      </c>
      <c r="F672" s="22">
        <v>2.3</v>
      </c>
      <c r="G672" s="26">
        <v>2.3</v>
      </c>
      <c r="H672" s="22">
        <v>2</v>
      </c>
      <c r="I672" s="22">
        <v>2</v>
      </c>
      <c r="J672" s="23">
        <f>SUM(D672:I672)-MAX(D672:I672)-MIN(D672:I672)</f>
        <v>8.8</v>
      </c>
      <c r="K672" s="13">
        <f>ROUND(J672/4,4)</f>
        <v>2.2</v>
      </c>
      <c r="L672" s="13">
        <f>F17</f>
        <v>1.9</v>
      </c>
      <c r="M672" s="24">
        <f>K672*L672</f>
        <v>4.18</v>
      </c>
    </row>
    <row r="673" spans="2:13" ht="16.5" thickBot="1">
      <c r="B673" s="28"/>
      <c r="C673" s="29"/>
      <c r="D673" s="32">
        <v>3.8</v>
      </c>
      <c r="E673" s="32">
        <v>3.7</v>
      </c>
      <c r="F673" s="32">
        <v>3.2</v>
      </c>
      <c r="G673" s="32">
        <v>3.9</v>
      </c>
      <c r="H673" s="32">
        <v>4.6</v>
      </c>
      <c r="I673" s="32">
        <v>4.6</v>
      </c>
      <c r="J673" s="23">
        <f>SUM(D673:I673)-MAX(D673:I673)-MIN(D673:I673)</f>
        <v>15.999999999999996</v>
      </c>
      <c r="K673" s="13">
        <f>ROUND(J673/4,4)</f>
        <v>4</v>
      </c>
      <c r="L673" s="13">
        <f>F18</f>
        <v>1.6</v>
      </c>
      <c r="M673" s="24">
        <f>K673*L673</f>
        <v>6.4</v>
      </c>
    </row>
    <row r="675" spans="10:13" ht="15.75">
      <c r="J675" s="39" t="s">
        <v>9</v>
      </c>
      <c r="K675" s="39"/>
      <c r="L675" s="11">
        <f>SUM(L670:L673)</f>
        <v>7.1</v>
      </c>
      <c r="M675" s="40">
        <f>SUM(M670:M673)</f>
        <v>24.479999999999997</v>
      </c>
    </row>
    <row r="676" spans="10:13" ht="15.75">
      <c r="J676" s="39"/>
      <c r="K676" s="39"/>
      <c r="L676" s="39"/>
      <c r="M676" s="40">
        <f>M675/L675*10</f>
        <v>34.478873239436616</v>
      </c>
    </row>
    <row r="678" spans="1:5" ht="16.5" thickBot="1">
      <c r="A678" s="186">
        <f>A668+1</f>
        <v>69</v>
      </c>
      <c r="E678" s="12" t="s">
        <v>4</v>
      </c>
    </row>
    <row r="679" spans="2:13" ht="16.5" thickBot="1">
      <c r="B679" s="48" t="s">
        <v>136</v>
      </c>
      <c r="C679" s="15"/>
      <c r="D679" s="41">
        <v>1</v>
      </c>
      <c r="E679" s="39">
        <v>2</v>
      </c>
      <c r="F679" s="39">
        <v>3</v>
      </c>
      <c r="G679" s="39">
        <v>4</v>
      </c>
      <c r="H679" s="39">
        <v>5</v>
      </c>
      <c r="I679" s="39">
        <v>5</v>
      </c>
      <c r="J679" s="17" t="s">
        <v>5</v>
      </c>
      <c r="K679" s="39" t="s">
        <v>6</v>
      </c>
      <c r="L679" s="39" t="s">
        <v>7</v>
      </c>
      <c r="M679" s="42" t="s">
        <v>8</v>
      </c>
    </row>
    <row r="680" spans="2:13" ht="15.75">
      <c r="B680" s="19">
        <v>2004</v>
      </c>
      <c r="C680" s="20"/>
      <c r="D680" s="21">
        <v>3.8</v>
      </c>
      <c r="E680" s="22">
        <v>3.9</v>
      </c>
      <c r="F680" s="22">
        <v>4.2</v>
      </c>
      <c r="G680" s="22">
        <v>4.5</v>
      </c>
      <c r="H680" s="22">
        <v>4.2</v>
      </c>
      <c r="I680" s="22">
        <v>3.6</v>
      </c>
      <c r="J680" s="23">
        <f>SUM(D680:I680)-MAX(D680:I680)-MIN(D680:I680)</f>
        <v>16.099999999999998</v>
      </c>
      <c r="K680" s="13">
        <f>ROUND(J680/4,4)</f>
        <v>4.025</v>
      </c>
      <c r="L680" s="13">
        <f>F15</f>
        <v>1.6</v>
      </c>
      <c r="M680" s="24">
        <f>K680*L680</f>
        <v>6.440000000000001</v>
      </c>
    </row>
    <row r="681" spans="2:13" ht="15.75">
      <c r="B681" s="19" t="s">
        <v>59</v>
      </c>
      <c r="C681" s="20"/>
      <c r="D681" s="25">
        <v>5</v>
      </c>
      <c r="E681" s="25">
        <v>5.3</v>
      </c>
      <c r="F681" s="22">
        <v>5.3</v>
      </c>
      <c r="G681" s="22">
        <v>5.4</v>
      </c>
      <c r="H681" s="25">
        <v>5.7</v>
      </c>
      <c r="I681" s="25">
        <v>5.3</v>
      </c>
      <c r="J681" s="23">
        <f>SUM(D681:I681)-MAX(D681:I681)-MIN(D681:I681)</f>
        <v>21.3</v>
      </c>
      <c r="K681" s="13">
        <f>ROUND(J681/4,4)</f>
        <v>5.325</v>
      </c>
      <c r="L681" s="13">
        <f>F16</f>
        <v>2</v>
      </c>
      <c r="M681" s="24">
        <f>K681*L681</f>
        <v>10.65</v>
      </c>
    </row>
    <row r="682" spans="2:13" ht="15.75">
      <c r="B682" s="19"/>
      <c r="C682" s="20"/>
      <c r="D682" s="25">
        <v>3.5</v>
      </c>
      <c r="E682" s="26">
        <v>2.5</v>
      </c>
      <c r="F682" s="26">
        <v>2.7</v>
      </c>
      <c r="G682" s="26">
        <v>3</v>
      </c>
      <c r="H682" s="26">
        <v>3</v>
      </c>
      <c r="I682" s="26">
        <v>3</v>
      </c>
      <c r="J682" s="23">
        <f>SUM(D682:I682)-MAX(D682:I682)-MIN(D682:I682)</f>
        <v>11.7</v>
      </c>
      <c r="K682" s="13">
        <f>ROUND(J682/4,4)</f>
        <v>2.925</v>
      </c>
      <c r="L682" s="13">
        <f>F17</f>
        <v>1.9</v>
      </c>
      <c r="M682" s="24">
        <f>K682*L682</f>
        <v>5.557499999999999</v>
      </c>
    </row>
    <row r="683" spans="2:13" ht="16.5" thickBot="1">
      <c r="B683" s="28"/>
      <c r="C683" s="29"/>
      <c r="D683" s="32">
        <v>4.4</v>
      </c>
      <c r="E683" s="32">
        <v>4.4</v>
      </c>
      <c r="F683" s="32">
        <v>3.9</v>
      </c>
      <c r="G683" s="32">
        <v>4</v>
      </c>
      <c r="H683" s="32">
        <v>4.4</v>
      </c>
      <c r="I683" s="32">
        <v>4.3</v>
      </c>
      <c r="J683" s="23">
        <f>SUM(D683:I683)-MAX(D683:I683)-MIN(D683:I683)</f>
        <v>17.1</v>
      </c>
      <c r="K683" s="13">
        <f>ROUND(J683/4,4)</f>
        <v>4.275</v>
      </c>
      <c r="L683" s="13">
        <f>F18</f>
        <v>1.6</v>
      </c>
      <c r="M683" s="24">
        <f>K683*L683</f>
        <v>6.840000000000001</v>
      </c>
    </row>
    <row r="685" spans="10:13" ht="15.75">
      <c r="J685" s="39" t="s">
        <v>9</v>
      </c>
      <c r="K685" s="39"/>
      <c r="L685" s="11">
        <f>SUM(L680:L683)</f>
        <v>7.1</v>
      </c>
      <c r="M685" s="40">
        <f>SUM(M680:M683)</f>
        <v>29.4875</v>
      </c>
    </row>
    <row r="686" spans="10:13" ht="15.75">
      <c r="J686" s="39"/>
      <c r="K686" s="39"/>
      <c r="L686" s="39"/>
      <c r="M686" s="40">
        <f>M685/L685*10</f>
        <v>41.53169014084507</v>
      </c>
    </row>
    <row r="688" spans="1:5" ht="16.5" thickBot="1">
      <c r="A688" s="186">
        <f>A678+1</f>
        <v>70</v>
      </c>
      <c r="E688" s="12" t="s">
        <v>4</v>
      </c>
    </row>
    <row r="689" spans="2:13" ht="16.5" thickBot="1">
      <c r="B689" s="48" t="s">
        <v>137</v>
      </c>
      <c r="C689" s="15"/>
      <c r="D689" s="41">
        <v>1</v>
      </c>
      <c r="E689" s="39">
        <v>2</v>
      </c>
      <c r="F689" s="39">
        <v>3</v>
      </c>
      <c r="G689" s="39">
        <v>4</v>
      </c>
      <c r="H689" s="39">
        <v>5</v>
      </c>
      <c r="I689" s="39">
        <v>5</v>
      </c>
      <c r="J689" s="17" t="s">
        <v>5</v>
      </c>
      <c r="K689" s="39" t="s">
        <v>6</v>
      </c>
      <c r="L689" s="39" t="s">
        <v>7</v>
      </c>
      <c r="M689" s="42" t="s">
        <v>8</v>
      </c>
    </row>
    <row r="690" spans="2:13" ht="15.75">
      <c r="B690" s="19">
        <v>2004</v>
      </c>
      <c r="C690" s="20"/>
      <c r="D690" s="21">
        <v>4.7</v>
      </c>
      <c r="E690" s="22">
        <v>4.7</v>
      </c>
      <c r="F690" s="22">
        <v>4.5</v>
      </c>
      <c r="G690" s="22">
        <v>4.8</v>
      </c>
      <c r="H690" s="22">
        <v>4.5</v>
      </c>
      <c r="I690" s="22">
        <v>4.5</v>
      </c>
      <c r="J690" s="23">
        <f>SUM(D690:I690)-MAX(D690:I690)-MIN(D690:I690)</f>
        <v>18.4</v>
      </c>
      <c r="K690" s="13">
        <f>ROUND(J690/4,4)</f>
        <v>4.6</v>
      </c>
      <c r="L690" s="13">
        <f>F15</f>
        <v>1.6</v>
      </c>
      <c r="M690" s="24">
        <f>K690*L690</f>
        <v>7.359999999999999</v>
      </c>
    </row>
    <row r="691" spans="2:13" ht="15.75">
      <c r="B691" s="19" t="s">
        <v>71</v>
      </c>
      <c r="C691" s="20"/>
      <c r="D691" s="25">
        <v>5.8</v>
      </c>
      <c r="E691" s="25">
        <v>5.6</v>
      </c>
      <c r="F691" s="22">
        <v>5.5</v>
      </c>
      <c r="G691" s="22">
        <v>5.5</v>
      </c>
      <c r="H691" s="25">
        <v>5.9</v>
      </c>
      <c r="I691" s="25">
        <v>5.6</v>
      </c>
      <c r="J691" s="23">
        <f>SUM(D691:I691)-MAX(D691:I691)-MIN(D691:I691)</f>
        <v>22.5</v>
      </c>
      <c r="K691" s="13">
        <f>ROUND(J691/4,4)</f>
        <v>5.625</v>
      </c>
      <c r="L691" s="13">
        <f>F16</f>
        <v>2</v>
      </c>
      <c r="M691" s="24">
        <f>K691*L691</f>
        <v>11.25</v>
      </c>
    </row>
    <row r="692" spans="2:13" ht="15.75">
      <c r="B692" s="19"/>
      <c r="C692" s="20"/>
      <c r="D692" s="25">
        <v>3.7</v>
      </c>
      <c r="E692" s="26">
        <v>3.2</v>
      </c>
      <c r="F692" s="50">
        <v>3</v>
      </c>
      <c r="G692" s="26">
        <v>3</v>
      </c>
      <c r="H692" s="26">
        <v>3.5</v>
      </c>
      <c r="I692" s="26">
        <v>3.6</v>
      </c>
      <c r="J692" s="23">
        <f>SUM(D692:I692)-MAX(D692:I692)-MIN(D692:I692)</f>
        <v>13.3</v>
      </c>
      <c r="K692" s="13">
        <f>ROUND(J692/4,4)</f>
        <v>3.325</v>
      </c>
      <c r="L692" s="13">
        <f>F17</f>
        <v>1.9</v>
      </c>
      <c r="M692" s="24">
        <f>K692*L692</f>
        <v>6.3175</v>
      </c>
    </row>
    <row r="693" spans="2:13" ht="16.5" thickBot="1">
      <c r="B693" s="28"/>
      <c r="C693" s="29"/>
      <c r="D693" s="32">
        <v>5.3</v>
      </c>
      <c r="E693" s="32">
        <v>4.2</v>
      </c>
      <c r="F693" s="32">
        <v>5</v>
      </c>
      <c r="G693" s="32">
        <v>5</v>
      </c>
      <c r="H693" s="32">
        <v>5</v>
      </c>
      <c r="I693" s="32">
        <v>5</v>
      </c>
      <c r="J693" s="23">
        <f>SUM(D693:I693)-MAX(D693:I693)-MIN(D693:I693)</f>
        <v>20</v>
      </c>
      <c r="K693" s="13">
        <f>ROUND(J693/4,4)</f>
        <v>5</v>
      </c>
      <c r="L693" s="13">
        <f>F18</f>
        <v>1.6</v>
      </c>
      <c r="M693" s="24">
        <f>K693*L693</f>
        <v>8</v>
      </c>
    </row>
    <row r="695" spans="10:13" ht="15.75">
      <c r="J695" s="39" t="s">
        <v>9</v>
      </c>
      <c r="K695" s="39"/>
      <c r="L695" s="11">
        <f>SUM(L690:L693)</f>
        <v>7.1</v>
      </c>
      <c r="M695" s="40">
        <f>SUM(M690:M693)</f>
        <v>32.927499999999995</v>
      </c>
    </row>
    <row r="696" spans="10:13" ht="15.75">
      <c r="J696" s="39"/>
      <c r="K696" s="39"/>
      <c r="L696" s="39"/>
      <c r="M696" s="40">
        <f>M695/L695*10</f>
        <v>46.37676056338027</v>
      </c>
    </row>
    <row r="698" spans="1:5" ht="16.5" thickBot="1">
      <c r="A698" s="186">
        <f>A688+1</f>
        <v>71</v>
      </c>
      <c r="E698" s="12" t="s">
        <v>4</v>
      </c>
    </row>
    <row r="699" spans="2:13" ht="16.5" thickBot="1">
      <c r="B699" s="48" t="s">
        <v>138</v>
      </c>
      <c r="C699" s="15"/>
      <c r="D699" s="41">
        <v>1</v>
      </c>
      <c r="E699" s="39">
        <v>2</v>
      </c>
      <c r="F699" s="39">
        <v>3</v>
      </c>
      <c r="G699" s="39">
        <v>4</v>
      </c>
      <c r="H699" s="39">
        <v>5</v>
      </c>
      <c r="I699" s="39">
        <v>5</v>
      </c>
      <c r="J699" s="17" t="s">
        <v>5</v>
      </c>
      <c r="K699" s="39" t="s">
        <v>6</v>
      </c>
      <c r="L699" s="39" t="s">
        <v>7</v>
      </c>
      <c r="M699" s="42" t="s">
        <v>8</v>
      </c>
    </row>
    <row r="700" spans="2:13" ht="15.75">
      <c r="B700" s="19">
        <v>2002</v>
      </c>
      <c r="C700" s="20"/>
      <c r="D700" s="21">
        <v>3.5</v>
      </c>
      <c r="E700" s="22">
        <v>4</v>
      </c>
      <c r="F700" s="22">
        <v>4.4</v>
      </c>
      <c r="G700" s="22">
        <v>4</v>
      </c>
      <c r="H700" s="22">
        <v>3.5</v>
      </c>
      <c r="I700" s="22">
        <v>3.4</v>
      </c>
      <c r="J700" s="23">
        <f>SUM(D700:I700)-MAX(D700:I700)-MIN(D700:I700)</f>
        <v>14.999999999999998</v>
      </c>
      <c r="K700" s="13">
        <f>ROUND(J700/4,4)</f>
        <v>3.75</v>
      </c>
      <c r="L700" s="11">
        <v>1.6</v>
      </c>
      <c r="M700" s="24">
        <f>K700*L700</f>
        <v>6</v>
      </c>
    </row>
    <row r="701" spans="2:13" ht="15.75">
      <c r="B701" s="19" t="s">
        <v>57</v>
      </c>
      <c r="C701" s="20"/>
      <c r="D701" s="25">
        <v>3.8</v>
      </c>
      <c r="E701" s="25">
        <v>2</v>
      </c>
      <c r="F701" s="25">
        <v>3.5</v>
      </c>
      <c r="G701" s="22">
        <v>3</v>
      </c>
      <c r="H701" s="25">
        <v>4</v>
      </c>
      <c r="I701" s="25">
        <v>4</v>
      </c>
      <c r="J701" s="23">
        <f>SUM(D701:I701)-MAX(D701:I701)-MIN(D701:I701)</f>
        <v>14.3</v>
      </c>
      <c r="K701" s="13">
        <f>ROUND(J701/4,4)</f>
        <v>3.575</v>
      </c>
      <c r="L701" s="13">
        <v>2.1</v>
      </c>
      <c r="M701" s="24">
        <f>K701*L701</f>
        <v>7.5075</v>
      </c>
    </row>
    <row r="702" spans="2:13" ht="15.75">
      <c r="B702" s="19"/>
      <c r="C702" s="20"/>
      <c r="D702" s="25">
        <v>1.5</v>
      </c>
      <c r="E702" s="26">
        <v>1.5</v>
      </c>
      <c r="F702" s="26">
        <v>2</v>
      </c>
      <c r="G702" s="26">
        <v>1.5</v>
      </c>
      <c r="H702" s="26">
        <v>2</v>
      </c>
      <c r="I702" s="26">
        <v>1.4</v>
      </c>
      <c r="J702" s="23">
        <f>SUM(D702:I702)-MAX(D702:I702)-MIN(D702:I702)</f>
        <v>6.5</v>
      </c>
      <c r="K702" s="13">
        <f>ROUND(J702/4,4)</f>
        <v>1.625</v>
      </c>
      <c r="L702" s="13">
        <v>2</v>
      </c>
      <c r="M702" s="24">
        <f>K702*L702</f>
        <v>3.25</v>
      </c>
    </row>
    <row r="703" spans="2:13" ht="16.5" thickBot="1">
      <c r="B703" s="28"/>
      <c r="C703" s="29"/>
      <c r="D703" s="25">
        <v>3</v>
      </c>
      <c r="E703" s="26">
        <v>3.3</v>
      </c>
      <c r="F703" s="32">
        <v>3.2</v>
      </c>
      <c r="G703" s="32">
        <v>3.1</v>
      </c>
      <c r="H703" s="26">
        <v>4</v>
      </c>
      <c r="I703" s="26">
        <v>4.4</v>
      </c>
      <c r="J703" s="23">
        <f>SUM(D703:I703)-MAX(D703:I703)-MIN(D703:I703)</f>
        <v>13.600000000000001</v>
      </c>
      <c r="K703" s="13">
        <f>ROUND(J703/4,4)</f>
        <v>3.4</v>
      </c>
      <c r="L703" s="13">
        <v>1.6</v>
      </c>
      <c r="M703" s="24">
        <f>K703*L703</f>
        <v>5.44</v>
      </c>
    </row>
    <row r="705" spans="10:13" ht="15.75">
      <c r="J705" s="39" t="s">
        <v>9</v>
      </c>
      <c r="K705" s="39"/>
      <c r="L705" s="11">
        <f>SUM(L700:L703)</f>
        <v>7.300000000000001</v>
      </c>
      <c r="M705" s="40">
        <f>SUM(M700:M703)</f>
        <v>22.1975</v>
      </c>
    </row>
    <row r="706" spans="10:13" ht="15.75">
      <c r="J706" s="39"/>
      <c r="K706" s="39"/>
      <c r="L706" s="39"/>
      <c r="M706" s="40">
        <f>M705/L705*10</f>
        <v>30.40753424657534</v>
      </c>
    </row>
    <row r="707" spans="1:5" ht="16.5" thickBot="1">
      <c r="A707" s="186">
        <f>A698+1</f>
        <v>72</v>
      </c>
      <c r="E707" s="12" t="s">
        <v>4</v>
      </c>
    </row>
    <row r="708" spans="2:13" ht="16.5" thickBot="1">
      <c r="B708" s="48" t="s">
        <v>139</v>
      </c>
      <c r="C708" s="15"/>
      <c r="D708" s="41">
        <v>1</v>
      </c>
      <c r="E708" s="39">
        <v>2</v>
      </c>
      <c r="F708" s="39">
        <v>3</v>
      </c>
      <c r="G708" s="39">
        <v>4</v>
      </c>
      <c r="H708" s="39">
        <v>5</v>
      </c>
      <c r="I708" s="39">
        <v>5</v>
      </c>
      <c r="J708" s="17" t="s">
        <v>5</v>
      </c>
      <c r="K708" s="39" t="s">
        <v>6</v>
      </c>
      <c r="L708" s="39" t="s">
        <v>7</v>
      </c>
      <c r="M708" s="42" t="s">
        <v>8</v>
      </c>
    </row>
    <row r="709" spans="2:13" ht="15.75">
      <c r="B709" s="19">
        <v>2005</v>
      </c>
      <c r="C709" s="20"/>
      <c r="D709" s="25">
        <v>4.1</v>
      </c>
      <c r="E709" s="25">
        <v>4.8</v>
      </c>
      <c r="F709" s="25">
        <v>4.5</v>
      </c>
      <c r="G709" s="25">
        <v>4.4</v>
      </c>
      <c r="H709" s="25">
        <v>4.1</v>
      </c>
      <c r="I709" s="25">
        <v>4.5</v>
      </c>
      <c r="J709" s="23">
        <f>SUM(D709:I709)-MAX(D709:I709)-MIN(D709:I709)</f>
        <v>17.5</v>
      </c>
      <c r="K709" s="13">
        <f>ROUND(J709/4,4)</f>
        <v>4.375</v>
      </c>
      <c r="L709" s="11">
        <v>1.6</v>
      </c>
      <c r="M709" s="24">
        <f>K709*L709</f>
        <v>7</v>
      </c>
    </row>
    <row r="710" spans="2:13" ht="15.75">
      <c r="B710" s="19" t="s">
        <v>51</v>
      </c>
      <c r="C710" s="20"/>
      <c r="D710" s="25">
        <v>4.8</v>
      </c>
      <c r="E710" s="25">
        <v>5</v>
      </c>
      <c r="F710" s="25">
        <v>5</v>
      </c>
      <c r="G710" s="22">
        <v>4.8</v>
      </c>
      <c r="H710" s="25">
        <v>5.3</v>
      </c>
      <c r="I710" s="25">
        <v>4.7</v>
      </c>
      <c r="J710" s="23">
        <f>SUM(D710:I710)-MAX(D710:I710)-MIN(D710:I710)</f>
        <v>19.6</v>
      </c>
      <c r="K710" s="13">
        <f>ROUND(J710/4,4)</f>
        <v>4.9</v>
      </c>
      <c r="L710" s="13">
        <v>2.1</v>
      </c>
      <c r="M710" s="24">
        <f>K710*L710</f>
        <v>10.290000000000001</v>
      </c>
    </row>
    <row r="711" spans="2:13" ht="15.75">
      <c r="B711" s="19"/>
      <c r="C711" s="20"/>
      <c r="D711" s="25">
        <v>4.4</v>
      </c>
      <c r="E711" s="25">
        <v>3.9</v>
      </c>
      <c r="F711" s="25">
        <v>3.5</v>
      </c>
      <c r="G711" s="26">
        <v>3.5</v>
      </c>
      <c r="H711" s="26">
        <v>3</v>
      </c>
      <c r="I711" s="26">
        <v>3.2</v>
      </c>
      <c r="J711" s="23">
        <f>SUM(D711:I711)-MAX(D711:I711)-MIN(D711:I711)</f>
        <v>14.100000000000001</v>
      </c>
      <c r="K711" s="13">
        <f>ROUND(J711/4,4)</f>
        <v>3.525</v>
      </c>
      <c r="L711" s="13">
        <v>2</v>
      </c>
      <c r="M711" s="24">
        <f>K711*L711</f>
        <v>7.05</v>
      </c>
    </row>
    <row r="712" spans="2:13" ht="16.5" thickBot="1">
      <c r="B712" s="28"/>
      <c r="C712" s="29"/>
      <c r="D712" s="32">
        <v>4</v>
      </c>
      <c r="E712" s="32">
        <v>3.8</v>
      </c>
      <c r="F712" s="32">
        <v>4</v>
      </c>
      <c r="G712" s="32">
        <v>3.1</v>
      </c>
      <c r="H712" s="32">
        <v>3.5</v>
      </c>
      <c r="I712" s="32">
        <v>3.3</v>
      </c>
      <c r="J712" s="23">
        <f>SUM(D712:I712)-MAX(D712:I712)-MIN(D712:I712)</f>
        <v>14.6</v>
      </c>
      <c r="K712" s="13">
        <f>ROUND(J712/4,4)</f>
        <v>3.65</v>
      </c>
      <c r="L712" s="13">
        <v>1.6</v>
      </c>
      <c r="M712" s="24">
        <f>K712*L712</f>
        <v>5.84</v>
      </c>
    </row>
    <row r="714" spans="10:13" ht="15.75">
      <c r="J714" s="39" t="s">
        <v>9</v>
      </c>
      <c r="K714" s="39"/>
      <c r="L714" s="11">
        <f>SUM(L709:L712)</f>
        <v>7.300000000000001</v>
      </c>
      <c r="M714" s="40">
        <f>SUM(M709:M712)</f>
        <v>30.18</v>
      </c>
    </row>
    <row r="715" spans="10:13" ht="15.75">
      <c r="J715" s="39"/>
      <c r="K715" s="39"/>
      <c r="L715" s="39"/>
      <c r="M715" s="40">
        <f>M714/L714*10</f>
        <v>41.342465753424655</v>
      </c>
    </row>
    <row r="717" spans="1:5" ht="16.5" thickBot="1">
      <c r="A717" s="186">
        <f>A707+1</f>
        <v>73</v>
      </c>
      <c r="E717" s="12" t="s">
        <v>4</v>
      </c>
    </row>
    <row r="718" spans="2:13" ht="16.5" thickBot="1">
      <c r="B718" s="48" t="s">
        <v>140</v>
      </c>
      <c r="C718" s="15"/>
      <c r="D718" s="41">
        <v>1</v>
      </c>
      <c r="E718" s="39">
        <v>2</v>
      </c>
      <c r="F718" s="39">
        <v>3</v>
      </c>
      <c r="G718" s="39">
        <v>4</v>
      </c>
      <c r="H718" s="39">
        <v>5</v>
      </c>
      <c r="I718" s="39">
        <v>5</v>
      </c>
      <c r="J718" s="17" t="s">
        <v>5</v>
      </c>
      <c r="K718" s="39" t="s">
        <v>6</v>
      </c>
      <c r="L718" s="39" t="s">
        <v>7</v>
      </c>
      <c r="M718" s="42" t="s">
        <v>8</v>
      </c>
    </row>
    <row r="719" spans="2:13" ht="15.75">
      <c r="B719" s="19">
        <v>2005</v>
      </c>
      <c r="C719" s="20"/>
      <c r="D719" s="21">
        <v>5</v>
      </c>
      <c r="E719" s="21">
        <v>4.3</v>
      </c>
      <c r="F719" s="21">
        <v>4.5</v>
      </c>
      <c r="G719" s="21">
        <v>5</v>
      </c>
      <c r="H719" s="22">
        <v>4.8</v>
      </c>
      <c r="I719" s="22">
        <v>5.2</v>
      </c>
      <c r="J719" s="23">
        <f>SUM(D719:I719)-MAX(D719:I719)-MIN(D719:I719)</f>
        <v>19.3</v>
      </c>
      <c r="K719" s="13">
        <f>ROUND(J719/4,4)</f>
        <v>4.825</v>
      </c>
      <c r="L719" s="11">
        <v>1.6</v>
      </c>
      <c r="M719" s="24">
        <f>K719*L719</f>
        <v>7.720000000000001</v>
      </c>
    </row>
    <row r="720" spans="2:13" ht="15.75">
      <c r="B720" s="19" t="s">
        <v>78</v>
      </c>
      <c r="C720" s="20"/>
      <c r="D720" s="25">
        <v>6.3</v>
      </c>
      <c r="E720" s="25">
        <v>6.1</v>
      </c>
      <c r="F720" s="25">
        <v>6.3</v>
      </c>
      <c r="G720" s="22">
        <v>6.2</v>
      </c>
      <c r="H720" s="25">
        <v>6.2</v>
      </c>
      <c r="I720" s="25">
        <v>6</v>
      </c>
      <c r="J720" s="23">
        <f>SUM(D720:I720)-MAX(D720:I720)-MIN(D720:I720)</f>
        <v>24.799999999999994</v>
      </c>
      <c r="K720" s="13">
        <f>ROUND(J720/4,4)</f>
        <v>6.2</v>
      </c>
      <c r="L720" s="13">
        <v>2.1</v>
      </c>
      <c r="M720" s="24">
        <f>K720*L720</f>
        <v>13.020000000000001</v>
      </c>
    </row>
    <row r="721" spans="2:13" ht="15.75">
      <c r="B721" s="19"/>
      <c r="C721" s="20"/>
      <c r="D721" s="25">
        <v>4.4</v>
      </c>
      <c r="E721" s="21">
        <v>3.8</v>
      </c>
      <c r="F721" s="26">
        <v>3.8</v>
      </c>
      <c r="G721" s="26">
        <v>4</v>
      </c>
      <c r="H721" s="26">
        <v>3.8</v>
      </c>
      <c r="I721" s="26">
        <v>4</v>
      </c>
      <c r="J721" s="23">
        <f>SUM(D721:I721)-MAX(D721:I721)-MIN(D721:I721)</f>
        <v>15.599999999999998</v>
      </c>
      <c r="K721" s="13">
        <f>ROUND(J721/4,4)</f>
        <v>3.9</v>
      </c>
      <c r="L721" s="13">
        <v>2</v>
      </c>
      <c r="M721" s="24">
        <f>K721*L721</f>
        <v>7.8</v>
      </c>
    </row>
    <row r="722" spans="2:13" ht="16.5" thickBot="1">
      <c r="B722" s="28"/>
      <c r="C722" s="29"/>
      <c r="D722" s="32">
        <v>5.8</v>
      </c>
      <c r="E722" s="32">
        <v>5.4</v>
      </c>
      <c r="F722" s="32">
        <v>5.8</v>
      </c>
      <c r="G722" s="32">
        <v>5.6</v>
      </c>
      <c r="H722" s="32">
        <v>5.6</v>
      </c>
      <c r="I722" s="32">
        <v>5.6</v>
      </c>
      <c r="J722" s="23">
        <f>SUM(D722:I722)-MAX(D722:I722)-MIN(D722:I722)</f>
        <v>22.6</v>
      </c>
      <c r="K722" s="13">
        <f>ROUND(J722/4,4)</f>
        <v>5.65</v>
      </c>
      <c r="L722" s="13">
        <v>1.6</v>
      </c>
      <c r="M722" s="24">
        <f>K722*L722</f>
        <v>9.040000000000001</v>
      </c>
    </row>
    <row r="724" spans="10:13" ht="15.75">
      <c r="J724" s="39" t="s">
        <v>9</v>
      </c>
      <c r="K724" s="39"/>
      <c r="L724" s="11">
        <f>SUM(L719:L722)</f>
        <v>7.300000000000001</v>
      </c>
      <c r="M724" s="40">
        <f>SUM(M719:M722)</f>
        <v>37.580000000000005</v>
      </c>
    </row>
    <row r="725" spans="10:13" ht="15.75">
      <c r="J725" s="39"/>
      <c r="K725" s="39"/>
      <c r="L725" s="39"/>
      <c r="M725" s="40">
        <f>M724/L724*10</f>
        <v>51.47945205479452</v>
      </c>
    </row>
    <row r="727" spans="1:5" ht="16.5" thickBot="1">
      <c r="A727" s="186">
        <f>A717+1</f>
        <v>74</v>
      </c>
      <c r="E727" s="12" t="s">
        <v>4</v>
      </c>
    </row>
    <row r="728" spans="2:13" ht="16.5" thickBot="1">
      <c r="B728" s="48" t="s">
        <v>141</v>
      </c>
      <c r="C728" s="15"/>
      <c r="D728" s="41">
        <v>1</v>
      </c>
      <c r="E728" s="39">
        <v>2</v>
      </c>
      <c r="F728" s="39">
        <v>3</v>
      </c>
      <c r="G728" s="39">
        <v>4</v>
      </c>
      <c r="H728" s="39">
        <v>5</v>
      </c>
      <c r="I728" s="39">
        <v>5</v>
      </c>
      <c r="J728" s="17" t="s">
        <v>5</v>
      </c>
      <c r="K728" s="39" t="s">
        <v>6</v>
      </c>
      <c r="L728" s="39" t="s">
        <v>7</v>
      </c>
      <c r="M728" s="42" t="s">
        <v>8</v>
      </c>
    </row>
    <row r="729" spans="2:13" ht="15.75">
      <c r="B729" s="19">
        <v>2002</v>
      </c>
      <c r="C729" s="20"/>
      <c r="D729" s="21">
        <v>4.8</v>
      </c>
      <c r="E729" s="22">
        <v>3.7</v>
      </c>
      <c r="F729" s="22">
        <v>5</v>
      </c>
      <c r="G729" s="22">
        <v>5</v>
      </c>
      <c r="H729" s="22">
        <v>4.9</v>
      </c>
      <c r="I729" s="22">
        <v>4.9</v>
      </c>
      <c r="J729" s="23">
        <f>SUM(D729:I729)-MAX(D729:I729)-MIN(D729:I729)</f>
        <v>19.599999999999998</v>
      </c>
      <c r="K729" s="13">
        <f>ROUND(J729/4,4)</f>
        <v>4.9</v>
      </c>
      <c r="L729" s="11">
        <v>1.6</v>
      </c>
      <c r="M729" s="24">
        <f>K729*L729</f>
        <v>7.840000000000001</v>
      </c>
    </row>
    <row r="730" spans="2:13" ht="15.75">
      <c r="B730" s="19" t="s">
        <v>71</v>
      </c>
      <c r="C730" s="20"/>
      <c r="D730" s="25">
        <v>5.2</v>
      </c>
      <c r="E730" s="25">
        <v>5.3</v>
      </c>
      <c r="F730" s="25">
        <v>5.5</v>
      </c>
      <c r="G730" s="22">
        <v>5.4</v>
      </c>
      <c r="H730" s="25">
        <v>5.7</v>
      </c>
      <c r="I730" s="25">
        <v>5.4</v>
      </c>
      <c r="J730" s="23">
        <f>SUM(D730:I730)-MAX(D730:I730)-MIN(D730:I730)</f>
        <v>21.6</v>
      </c>
      <c r="K730" s="13">
        <f>ROUND(J730/4,4)</f>
        <v>5.4</v>
      </c>
      <c r="L730" s="13">
        <v>2.1</v>
      </c>
      <c r="M730" s="24">
        <f>K730*L730</f>
        <v>11.340000000000002</v>
      </c>
    </row>
    <row r="731" spans="2:13" ht="15.75">
      <c r="B731" s="19"/>
      <c r="C731" s="20"/>
      <c r="D731" s="25">
        <v>4.5</v>
      </c>
      <c r="E731" s="26">
        <v>3.9</v>
      </c>
      <c r="F731" s="26">
        <v>3.7</v>
      </c>
      <c r="G731" s="26">
        <v>4.5</v>
      </c>
      <c r="H731" s="26">
        <v>4.1</v>
      </c>
      <c r="I731" s="26">
        <v>4.5</v>
      </c>
      <c r="J731" s="23">
        <f>SUM(D731:I731)-MAX(D731:I731)-MIN(D731:I731)</f>
        <v>17.000000000000004</v>
      </c>
      <c r="K731" s="13">
        <f>ROUND(J731/4,4)</f>
        <v>4.25</v>
      </c>
      <c r="L731" s="13">
        <v>2</v>
      </c>
      <c r="M731" s="24">
        <f>K731*L731</f>
        <v>8.5</v>
      </c>
    </row>
    <row r="732" spans="2:13" ht="16.5" thickBot="1">
      <c r="B732" s="28"/>
      <c r="C732" s="29"/>
      <c r="D732" s="32">
        <v>5.9</v>
      </c>
      <c r="E732" s="32">
        <v>5.7</v>
      </c>
      <c r="F732" s="32">
        <v>5.7</v>
      </c>
      <c r="G732" s="32">
        <v>6.1</v>
      </c>
      <c r="H732" s="32">
        <v>6.2</v>
      </c>
      <c r="I732" s="32">
        <v>6</v>
      </c>
      <c r="J732" s="23">
        <f>SUM(D732:I732)-MAX(D732:I732)-MIN(D732:I732)</f>
        <v>23.699999999999996</v>
      </c>
      <c r="K732" s="13">
        <f>ROUND(J732/4,4)</f>
        <v>5.925</v>
      </c>
      <c r="L732" s="13">
        <v>1.6</v>
      </c>
      <c r="M732" s="24">
        <f>K732*L732</f>
        <v>9.48</v>
      </c>
    </row>
    <row r="734" spans="10:13" ht="15.75">
      <c r="J734" s="39" t="s">
        <v>9</v>
      </c>
      <c r="K734" s="39"/>
      <c r="L734" s="11">
        <f>SUM(L729:L732)</f>
        <v>7.300000000000001</v>
      </c>
      <c r="M734" s="40">
        <f>SUM(M729:M732)</f>
        <v>37.160000000000004</v>
      </c>
    </row>
    <row r="735" spans="10:13" ht="15.75">
      <c r="J735" s="39"/>
      <c r="K735" s="39"/>
      <c r="L735" s="39"/>
      <c r="M735" s="40">
        <f>M734/L734*10</f>
        <v>50.90410958904109</v>
      </c>
    </row>
    <row r="737" spans="1:5" ht="16.5" thickBot="1">
      <c r="A737" s="186">
        <f>A727+1</f>
        <v>75</v>
      </c>
      <c r="E737" s="12" t="s">
        <v>4</v>
      </c>
    </row>
    <row r="738" spans="2:13" ht="16.5" thickBot="1">
      <c r="B738" s="48" t="s">
        <v>142</v>
      </c>
      <c r="C738" s="15"/>
      <c r="D738" s="41">
        <v>1</v>
      </c>
      <c r="E738" s="39">
        <v>2</v>
      </c>
      <c r="F738" s="39">
        <v>3</v>
      </c>
      <c r="G738" s="39">
        <v>4</v>
      </c>
      <c r="H738" s="39">
        <v>5</v>
      </c>
      <c r="I738" s="39">
        <v>5</v>
      </c>
      <c r="J738" s="17" t="s">
        <v>5</v>
      </c>
      <c r="K738" s="39" t="s">
        <v>6</v>
      </c>
      <c r="L738" s="39" t="s">
        <v>7</v>
      </c>
      <c r="M738" s="42" t="s">
        <v>8</v>
      </c>
    </row>
    <row r="739" spans="2:13" ht="15.75">
      <c r="B739" s="19">
        <v>2005</v>
      </c>
      <c r="C739" s="20"/>
      <c r="D739" s="21">
        <v>3</v>
      </c>
      <c r="E739" s="22">
        <v>4</v>
      </c>
      <c r="F739" s="22">
        <v>3.8</v>
      </c>
      <c r="G739" s="22">
        <v>3.8</v>
      </c>
      <c r="H739" s="22">
        <v>3.5</v>
      </c>
      <c r="I739" s="22">
        <v>3.5</v>
      </c>
      <c r="J739" s="23">
        <f>SUM(D739:I739)-MAX(D739:I739)-MIN(D739:I739)</f>
        <v>14.600000000000001</v>
      </c>
      <c r="K739" s="13">
        <f>ROUND(J739/4,4)</f>
        <v>3.65</v>
      </c>
      <c r="L739" s="11">
        <v>1.6</v>
      </c>
      <c r="M739" s="24">
        <f>K739*L739</f>
        <v>5.84</v>
      </c>
    </row>
    <row r="740" spans="2:13" ht="15.75">
      <c r="B740" s="19" t="s">
        <v>93</v>
      </c>
      <c r="C740" s="20"/>
      <c r="D740" s="25">
        <v>3.3</v>
      </c>
      <c r="E740" s="25">
        <v>3.5</v>
      </c>
      <c r="F740" s="25">
        <v>3.4</v>
      </c>
      <c r="G740" s="22">
        <v>3.8</v>
      </c>
      <c r="H740" s="25">
        <v>4</v>
      </c>
      <c r="I740" s="25">
        <v>4.7</v>
      </c>
      <c r="J740" s="23">
        <f>SUM(D740:I740)-MAX(D740:I740)-MIN(D740:I740)</f>
        <v>14.7</v>
      </c>
      <c r="K740" s="13">
        <f>ROUND(J740/4,4)</f>
        <v>3.675</v>
      </c>
      <c r="L740" s="13">
        <v>2.1</v>
      </c>
      <c r="M740" s="24">
        <f>K740*L740</f>
        <v>7.7175</v>
      </c>
    </row>
    <row r="741" spans="2:13" ht="15.75">
      <c r="B741" s="19"/>
      <c r="C741" s="20"/>
      <c r="D741" s="25">
        <v>3.4</v>
      </c>
      <c r="E741" s="26">
        <v>2.8</v>
      </c>
      <c r="F741" s="26">
        <v>2.4</v>
      </c>
      <c r="G741" s="26">
        <v>2</v>
      </c>
      <c r="H741" s="26">
        <v>2.2</v>
      </c>
      <c r="I741" s="26">
        <v>2.4</v>
      </c>
      <c r="J741" s="23">
        <f>SUM(D741:I741)-MAX(D741:I741)-MIN(D741:I741)</f>
        <v>9.8</v>
      </c>
      <c r="K741" s="13">
        <f>ROUND(J741/4,4)</f>
        <v>2.45</v>
      </c>
      <c r="L741" s="13">
        <v>2</v>
      </c>
      <c r="M741" s="24">
        <f>K741*L741</f>
        <v>4.9</v>
      </c>
    </row>
    <row r="742" spans="2:13" ht="16.5" thickBot="1">
      <c r="B742" s="28"/>
      <c r="C742" s="29"/>
      <c r="D742" s="32">
        <v>3</v>
      </c>
      <c r="E742" s="32">
        <v>3.1</v>
      </c>
      <c r="F742" s="32">
        <v>3.2</v>
      </c>
      <c r="G742" s="32">
        <v>3.4</v>
      </c>
      <c r="H742" s="32">
        <v>3.5</v>
      </c>
      <c r="I742" s="32">
        <v>3.5</v>
      </c>
      <c r="J742" s="23">
        <f>SUM(D742:I742)-MAX(D742:I742)-MIN(D742:I742)</f>
        <v>13.200000000000003</v>
      </c>
      <c r="K742" s="13">
        <f>ROUND(J742/4,4)</f>
        <v>3.3</v>
      </c>
      <c r="L742" s="13">
        <v>1.6</v>
      </c>
      <c r="M742" s="24">
        <f>K742*L742</f>
        <v>5.28</v>
      </c>
    </row>
    <row r="744" spans="10:13" ht="15.75">
      <c r="J744" s="39" t="s">
        <v>9</v>
      </c>
      <c r="K744" s="39"/>
      <c r="L744" s="11">
        <f>SUM(L739:L742)</f>
        <v>7.300000000000001</v>
      </c>
      <c r="M744" s="40">
        <f>SUM(M739:M742)</f>
        <v>23.737500000000004</v>
      </c>
    </row>
    <row r="745" spans="10:13" ht="15.75">
      <c r="J745" s="39"/>
      <c r="K745" s="39"/>
      <c r="L745" s="39"/>
      <c r="M745" s="40">
        <f>M744/L744*10</f>
        <v>32.51712328767124</v>
      </c>
    </row>
    <row r="747" spans="1:5" ht="16.5" thickBot="1">
      <c r="A747" s="186">
        <f>A737+1</f>
        <v>76</v>
      </c>
      <c r="E747" s="12" t="s">
        <v>4</v>
      </c>
    </row>
    <row r="748" spans="2:13" ht="16.5" thickBot="1">
      <c r="B748" s="52" t="s">
        <v>143</v>
      </c>
      <c r="C748" s="15"/>
      <c r="D748" s="41">
        <v>1</v>
      </c>
      <c r="E748" s="39">
        <v>2</v>
      </c>
      <c r="F748" s="39">
        <v>3</v>
      </c>
      <c r="G748" s="39">
        <v>4</v>
      </c>
      <c r="H748" s="39">
        <v>5</v>
      </c>
      <c r="I748" s="39">
        <v>6</v>
      </c>
      <c r="J748" s="17" t="s">
        <v>5</v>
      </c>
      <c r="K748" s="39" t="s">
        <v>6</v>
      </c>
      <c r="L748" s="39" t="s">
        <v>7</v>
      </c>
      <c r="M748" s="42" t="s">
        <v>8</v>
      </c>
    </row>
    <row r="749" spans="2:13" ht="15.75">
      <c r="B749" s="19">
        <v>2002</v>
      </c>
      <c r="C749" s="20"/>
      <c r="D749" s="21">
        <v>5.9</v>
      </c>
      <c r="E749" s="21">
        <v>6.1</v>
      </c>
      <c r="F749" s="21">
        <v>5.5</v>
      </c>
      <c r="G749" s="21">
        <v>6.4</v>
      </c>
      <c r="H749" s="22">
        <v>6.4</v>
      </c>
      <c r="I749" s="22">
        <v>5.2</v>
      </c>
      <c r="J749" s="23">
        <f>SUM(D749:I749)-MAX(D749:I749)-MIN(D749:I749)</f>
        <v>23.900000000000002</v>
      </c>
      <c r="K749" s="13">
        <f>ROUND(J749/4,4)</f>
        <v>5.975</v>
      </c>
      <c r="L749" s="11">
        <v>1.6</v>
      </c>
      <c r="M749" s="24">
        <f>K749*L749</f>
        <v>9.56</v>
      </c>
    </row>
    <row r="750" spans="2:13" ht="15.75">
      <c r="B750" s="19" t="s">
        <v>71</v>
      </c>
      <c r="C750" s="20"/>
      <c r="D750" s="25">
        <v>6</v>
      </c>
      <c r="E750" s="25">
        <v>6.4</v>
      </c>
      <c r="F750" s="25">
        <v>6.2</v>
      </c>
      <c r="G750" s="22">
        <v>6.1</v>
      </c>
      <c r="H750" s="25">
        <v>6.4</v>
      </c>
      <c r="I750" s="25">
        <v>6.4</v>
      </c>
      <c r="J750" s="23">
        <f>SUM(D750:I750)-MAX(D750:I750)-MIN(D750:I750)</f>
        <v>25.1</v>
      </c>
      <c r="K750" s="13">
        <f>ROUND(J750/4,4)</f>
        <v>6.275</v>
      </c>
      <c r="L750" s="13">
        <v>2.1</v>
      </c>
      <c r="M750" s="24">
        <f>K750*L750</f>
        <v>13.177500000000002</v>
      </c>
    </row>
    <row r="751" spans="2:13" ht="15.75">
      <c r="B751" s="19"/>
      <c r="C751" s="20"/>
      <c r="D751" s="25">
        <v>6.3</v>
      </c>
      <c r="E751" s="26">
        <v>5.8</v>
      </c>
      <c r="F751" s="26">
        <v>6.5</v>
      </c>
      <c r="G751" s="26">
        <v>6.3</v>
      </c>
      <c r="H751" s="26">
        <v>6.7</v>
      </c>
      <c r="I751" s="26">
        <v>6.3</v>
      </c>
      <c r="J751" s="23">
        <f>SUM(D751:I751)-MAX(D751:I751)-MIN(D751:I751)</f>
        <v>25.4</v>
      </c>
      <c r="K751" s="13">
        <f>ROUND(J751/4,4)</f>
        <v>6.35</v>
      </c>
      <c r="L751" s="13">
        <v>2</v>
      </c>
      <c r="M751" s="24">
        <f>K751*L751</f>
        <v>12.7</v>
      </c>
    </row>
    <row r="752" spans="2:13" ht="16.5" thickBot="1">
      <c r="B752" s="28"/>
      <c r="C752" s="29"/>
      <c r="D752" s="32">
        <v>6.4</v>
      </c>
      <c r="E752" s="32">
        <v>6.5</v>
      </c>
      <c r="F752" s="32">
        <v>6.4</v>
      </c>
      <c r="G752" s="32">
        <v>6.6</v>
      </c>
      <c r="H752" s="32">
        <v>6.8</v>
      </c>
      <c r="I752" s="32">
        <v>6.4</v>
      </c>
      <c r="J752" s="23">
        <f>SUM(D752:I752)-MAX(D752:I752)-MIN(D752:I752)</f>
        <v>25.9</v>
      </c>
      <c r="K752" s="13">
        <f>ROUND(J752/4,4)</f>
        <v>6.475</v>
      </c>
      <c r="L752" s="13">
        <v>1.6</v>
      </c>
      <c r="M752" s="24">
        <f>K752*L752</f>
        <v>10.36</v>
      </c>
    </row>
    <row r="754" spans="10:13" ht="15.75">
      <c r="J754" s="39" t="s">
        <v>9</v>
      </c>
      <c r="K754" s="39"/>
      <c r="L754" s="11">
        <f>SUM(L749:L752)</f>
        <v>7.300000000000001</v>
      </c>
      <c r="M754" s="40">
        <f>SUM(M749:M752)</f>
        <v>45.7975</v>
      </c>
    </row>
    <row r="755" spans="10:13" ht="15.75">
      <c r="J755" s="39"/>
      <c r="K755" s="39"/>
      <c r="L755" s="39"/>
      <c r="M755" s="40">
        <f>M754/L754*10</f>
        <v>62.736301369863</v>
      </c>
    </row>
    <row r="756" spans="1:5" ht="16.5" thickBot="1">
      <c r="A756" s="186">
        <f>A747+1</f>
        <v>77</v>
      </c>
      <c r="E756" s="12" t="s">
        <v>4</v>
      </c>
    </row>
    <row r="757" spans="2:13" ht="16.5" thickBot="1">
      <c r="B757" s="48" t="s">
        <v>144</v>
      </c>
      <c r="C757" s="15"/>
      <c r="D757" s="41">
        <v>1</v>
      </c>
      <c r="E757" s="39">
        <v>2</v>
      </c>
      <c r="F757" s="39">
        <v>3</v>
      </c>
      <c r="G757" s="39">
        <v>4</v>
      </c>
      <c r="H757" s="39">
        <v>5</v>
      </c>
      <c r="I757" s="39">
        <v>5</v>
      </c>
      <c r="J757" s="17" t="s">
        <v>5</v>
      </c>
      <c r="K757" s="39" t="s">
        <v>6</v>
      </c>
      <c r="L757" s="39" t="s">
        <v>7</v>
      </c>
      <c r="M757" s="42" t="s">
        <v>8</v>
      </c>
    </row>
    <row r="758" spans="2:13" ht="15.75">
      <c r="B758" s="19">
        <v>2003</v>
      </c>
      <c r="C758" s="20"/>
      <c r="D758" s="21">
        <v>5.2</v>
      </c>
      <c r="E758" s="21">
        <v>4.4</v>
      </c>
      <c r="F758" s="22">
        <v>5.8</v>
      </c>
      <c r="G758" s="22">
        <v>4.7</v>
      </c>
      <c r="H758" s="22">
        <v>4.4</v>
      </c>
      <c r="I758" s="22">
        <v>5</v>
      </c>
      <c r="J758" s="23">
        <f>SUM(D758:I758)-MAX(D758:I758)-MIN(D758:I758)</f>
        <v>19.299999999999997</v>
      </c>
      <c r="K758" s="13">
        <f>ROUND(J758/4,4)</f>
        <v>4.825</v>
      </c>
      <c r="L758" s="11">
        <v>1.6</v>
      </c>
      <c r="M758" s="24">
        <f>K758*L758</f>
        <v>7.720000000000001</v>
      </c>
    </row>
    <row r="759" spans="2:13" ht="15.75">
      <c r="B759" s="19" t="s">
        <v>83</v>
      </c>
      <c r="C759" s="20"/>
      <c r="D759" s="25">
        <v>6.1</v>
      </c>
      <c r="E759" s="25">
        <v>6.3</v>
      </c>
      <c r="F759" s="25">
        <v>5.8</v>
      </c>
      <c r="G759" s="25">
        <v>6</v>
      </c>
      <c r="H759" s="25">
        <v>5.8</v>
      </c>
      <c r="I759" s="25">
        <v>6.2</v>
      </c>
      <c r="J759" s="23">
        <f>SUM(D759:I759)-MAX(D759:I759)-MIN(D759:I759)</f>
        <v>24.1</v>
      </c>
      <c r="K759" s="13">
        <f>ROUND(J759/4,4)</f>
        <v>6.025</v>
      </c>
      <c r="L759" s="13">
        <v>2.1</v>
      </c>
      <c r="M759" s="24">
        <f>K759*L759</f>
        <v>12.652500000000002</v>
      </c>
    </row>
    <row r="760" spans="2:13" ht="15.75">
      <c r="B760" s="19"/>
      <c r="C760" s="20"/>
      <c r="D760" s="25">
        <v>4.5</v>
      </c>
      <c r="E760" s="26">
        <v>4.4</v>
      </c>
      <c r="F760" s="26">
        <v>5.4</v>
      </c>
      <c r="G760" s="26">
        <v>4.8</v>
      </c>
      <c r="H760" s="26">
        <v>5.1</v>
      </c>
      <c r="I760" s="26">
        <v>5</v>
      </c>
      <c r="J760" s="23">
        <f>SUM(D760:I760)-MAX(D760:I760)-MIN(D760:I760)</f>
        <v>19.400000000000006</v>
      </c>
      <c r="K760" s="13">
        <f>ROUND(J760/4,4)</f>
        <v>4.85</v>
      </c>
      <c r="L760" s="13">
        <v>2</v>
      </c>
      <c r="M760" s="24">
        <f>K760*L760</f>
        <v>9.7</v>
      </c>
    </row>
    <row r="761" spans="2:13" ht="16.5" thickBot="1">
      <c r="B761" s="28"/>
      <c r="C761" s="29"/>
      <c r="D761" s="32">
        <v>5.8</v>
      </c>
      <c r="E761" s="32">
        <v>5.8</v>
      </c>
      <c r="F761" s="32">
        <v>5.3</v>
      </c>
      <c r="G761" s="32">
        <v>5.6</v>
      </c>
      <c r="H761" s="32">
        <v>5.9</v>
      </c>
      <c r="I761" s="32">
        <v>6</v>
      </c>
      <c r="J761" s="23">
        <f>SUM(D761:I761)-MAX(D761:I761)-MIN(D761:I761)</f>
        <v>23.099999999999998</v>
      </c>
      <c r="K761" s="13">
        <f>ROUND(J761/4,4)</f>
        <v>5.775</v>
      </c>
      <c r="L761" s="13">
        <v>1.6</v>
      </c>
      <c r="M761" s="24">
        <f>K761*L761</f>
        <v>9.24</v>
      </c>
    </row>
    <row r="763" spans="10:13" ht="15.75">
      <c r="J763" s="39" t="s">
        <v>9</v>
      </c>
      <c r="K763" s="39"/>
      <c r="L763" s="11">
        <f>SUM(L758:L761)</f>
        <v>7.300000000000001</v>
      </c>
      <c r="M763" s="40">
        <f>SUM(M758:M761)</f>
        <v>39.3125</v>
      </c>
    </row>
    <row r="764" spans="10:13" ht="15.75">
      <c r="J764" s="39"/>
      <c r="K764" s="39"/>
      <c r="L764" s="39"/>
      <c r="M764" s="40">
        <f>M763/L763*10</f>
        <v>53.852739726027394</v>
      </c>
    </row>
    <row r="766" spans="1:5" ht="16.5" thickBot="1">
      <c r="A766" s="186">
        <f>A756+1</f>
        <v>78</v>
      </c>
      <c r="E766" s="12" t="s">
        <v>4</v>
      </c>
    </row>
    <row r="767" spans="2:13" ht="16.5" thickBot="1">
      <c r="B767" s="48" t="s">
        <v>145</v>
      </c>
      <c r="C767" s="15"/>
      <c r="D767" s="41">
        <v>1</v>
      </c>
      <c r="E767" s="39">
        <v>2</v>
      </c>
      <c r="F767" s="39">
        <v>3</v>
      </c>
      <c r="G767" s="39">
        <v>4</v>
      </c>
      <c r="H767" s="39">
        <v>5</v>
      </c>
      <c r="I767" s="39">
        <v>5</v>
      </c>
      <c r="J767" s="17" t="s">
        <v>5</v>
      </c>
      <c r="K767" s="39" t="s">
        <v>6</v>
      </c>
      <c r="L767" s="39" t="s">
        <v>7</v>
      </c>
      <c r="M767" s="42" t="s">
        <v>8</v>
      </c>
    </row>
    <row r="768" spans="2:13" ht="15.75">
      <c r="B768" s="19">
        <v>2002</v>
      </c>
      <c r="C768" s="20"/>
      <c r="D768" s="21">
        <v>5.9</v>
      </c>
      <c r="E768" s="22">
        <v>5.9</v>
      </c>
      <c r="F768" s="22">
        <v>6</v>
      </c>
      <c r="G768" s="22">
        <v>5.8</v>
      </c>
      <c r="H768" s="22">
        <v>5.7</v>
      </c>
      <c r="I768" s="22">
        <v>6</v>
      </c>
      <c r="J768" s="23">
        <f>SUM(D768:I768)-MAX(D768:I768)-MIN(D768:I768)</f>
        <v>23.599999999999998</v>
      </c>
      <c r="K768" s="13">
        <f>ROUND(J768/4,4)</f>
        <v>5.9</v>
      </c>
      <c r="L768" s="11">
        <v>1.6</v>
      </c>
      <c r="M768" s="24">
        <f>K768*L768</f>
        <v>9.440000000000001</v>
      </c>
    </row>
    <row r="769" spans="2:13" ht="15.75">
      <c r="B769" s="19" t="s">
        <v>78</v>
      </c>
      <c r="C769" s="20"/>
      <c r="D769" s="25">
        <v>6.5</v>
      </c>
      <c r="E769" s="25">
        <v>6.5</v>
      </c>
      <c r="F769" s="25">
        <v>6.4</v>
      </c>
      <c r="G769" s="22">
        <v>6.3</v>
      </c>
      <c r="H769" s="25">
        <v>6.2</v>
      </c>
      <c r="I769" s="25">
        <v>6.1</v>
      </c>
      <c r="J769" s="23">
        <f>SUM(D769:I769)-MAX(D769:I769)-MIN(D769:I769)</f>
        <v>25.4</v>
      </c>
      <c r="K769" s="13">
        <f>ROUND(J769/4,4)</f>
        <v>6.35</v>
      </c>
      <c r="L769" s="13">
        <v>2.1</v>
      </c>
      <c r="M769" s="24">
        <f>K769*L769</f>
        <v>13.334999999999999</v>
      </c>
    </row>
    <row r="770" spans="2:13" ht="15.75">
      <c r="B770" s="19"/>
      <c r="C770" s="20"/>
      <c r="D770" s="25">
        <v>6</v>
      </c>
      <c r="E770" s="26">
        <v>5.6</v>
      </c>
      <c r="F770" s="26">
        <v>6.4</v>
      </c>
      <c r="G770" s="25">
        <v>6</v>
      </c>
      <c r="H770" s="26">
        <v>5.9</v>
      </c>
      <c r="I770" s="26">
        <v>6.1</v>
      </c>
      <c r="J770" s="23">
        <f>SUM(D770:I770)-MAX(D770:I770)-MIN(D770:I770)</f>
        <v>24</v>
      </c>
      <c r="K770" s="13">
        <f>ROUND(J770/4,4)</f>
        <v>6</v>
      </c>
      <c r="L770" s="13">
        <v>2</v>
      </c>
      <c r="M770" s="24">
        <f>K770*L770</f>
        <v>12</v>
      </c>
    </row>
    <row r="771" spans="2:13" ht="16.5" thickBot="1">
      <c r="B771" s="28"/>
      <c r="C771" s="29"/>
      <c r="D771" s="32">
        <v>6.3</v>
      </c>
      <c r="E771" s="32">
        <v>5.9</v>
      </c>
      <c r="F771" s="32">
        <v>6.3</v>
      </c>
      <c r="G771" s="32">
        <v>5.7</v>
      </c>
      <c r="H771" s="32">
        <v>5.8</v>
      </c>
      <c r="I771" s="32">
        <v>5.8</v>
      </c>
      <c r="J771" s="23">
        <f>SUM(D771:I771)-MAX(D771:I771)-MIN(D771:I771)</f>
        <v>23.799999999999997</v>
      </c>
      <c r="K771" s="13">
        <f>ROUND(J771/4,4)</f>
        <v>5.95</v>
      </c>
      <c r="L771" s="13">
        <v>1.6</v>
      </c>
      <c r="M771" s="24">
        <f>K771*L771</f>
        <v>9.520000000000001</v>
      </c>
    </row>
    <row r="773" spans="10:13" ht="15.75">
      <c r="J773" s="39" t="s">
        <v>9</v>
      </c>
      <c r="K773" s="39"/>
      <c r="L773" s="11">
        <f>SUM(L768:L771)</f>
        <v>7.300000000000001</v>
      </c>
      <c r="M773" s="40">
        <f>SUM(M768:M771)</f>
        <v>44.295</v>
      </c>
    </row>
    <row r="774" spans="10:13" ht="15.75">
      <c r="J774" s="39"/>
      <c r="K774" s="39"/>
      <c r="L774" s="39"/>
      <c r="M774" s="40">
        <f>M773/L773*10</f>
        <v>60.678082191780824</v>
      </c>
    </row>
    <row r="776" spans="1:5" ht="16.5" thickBot="1">
      <c r="A776" s="186">
        <f>A766+1</f>
        <v>79</v>
      </c>
      <c r="E776" s="12" t="s">
        <v>4</v>
      </c>
    </row>
    <row r="777" spans="2:13" ht="16.5" thickBot="1">
      <c r="B777" s="48" t="s">
        <v>146</v>
      </c>
      <c r="C777" s="15"/>
      <c r="D777" s="41">
        <v>1</v>
      </c>
      <c r="E777" s="39">
        <v>2</v>
      </c>
      <c r="F777" s="39">
        <v>3</v>
      </c>
      <c r="G777" s="39">
        <v>4</v>
      </c>
      <c r="H777" s="39">
        <v>5</v>
      </c>
      <c r="I777" s="39">
        <v>5</v>
      </c>
      <c r="J777" s="17" t="s">
        <v>5</v>
      </c>
      <c r="K777" s="39" t="s">
        <v>6</v>
      </c>
      <c r="L777" s="39" t="s">
        <v>7</v>
      </c>
      <c r="M777" s="42" t="s">
        <v>8</v>
      </c>
    </row>
    <row r="778" spans="2:13" ht="15.75">
      <c r="B778" s="19">
        <v>2001</v>
      </c>
      <c r="C778" s="20"/>
      <c r="D778" s="25">
        <v>5.4</v>
      </c>
      <c r="E778" s="25">
        <v>5.3</v>
      </c>
      <c r="F778" s="22">
        <v>5.6</v>
      </c>
      <c r="G778" s="22">
        <v>5.3</v>
      </c>
      <c r="H778" s="22">
        <v>5.3</v>
      </c>
      <c r="I778" s="22">
        <v>5.2</v>
      </c>
      <c r="J778" s="23">
        <f>SUM(D778:I778)-MAX(D778:I778)-MIN(D778:I778)</f>
        <v>21.3</v>
      </c>
      <c r="K778" s="13">
        <f>ROUND(J778/4,4)</f>
        <v>5.325</v>
      </c>
      <c r="L778" s="11">
        <v>1.6</v>
      </c>
      <c r="M778" s="24">
        <f>K778*L778</f>
        <v>8.520000000000001</v>
      </c>
    </row>
    <row r="779" spans="2:13" ht="15.75">
      <c r="B779" s="19" t="s">
        <v>61</v>
      </c>
      <c r="C779" s="20"/>
      <c r="D779" s="25">
        <v>5.5</v>
      </c>
      <c r="E779" s="25">
        <v>5.3</v>
      </c>
      <c r="F779" s="22">
        <v>5.4</v>
      </c>
      <c r="G779" s="22">
        <v>5.7</v>
      </c>
      <c r="H779" s="25">
        <v>5.4</v>
      </c>
      <c r="I779" s="25">
        <v>5.5</v>
      </c>
      <c r="J779" s="23">
        <f>SUM(D779:I779)-MAX(D779:I779)-MIN(D779:I779)</f>
        <v>21.800000000000004</v>
      </c>
      <c r="K779" s="13">
        <f>ROUND(J779/4,4)</f>
        <v>5.45</v>
      </c>
      <c r="L779" s="13">
        <v>2.1</v>
      </c>
      <c r="M779" s="24">
        <f>K779*L779</f>
        <v>11.445</v>
      </c>
    </row>
    <row r="780" spans="2:13" ht="15.75">
      <c r="B780" s="19"/>
      <c r="C780" s="20"/>
      <c r="D780" s="25">
        <v>5</v>
      </c>
      <c r="E780" s="26">
        <v>3.8</v>
      </c>
      <c r="F780" s="25">
        <v>4.4</v>
      </c>
      <c r="G780" s="26">
        <v>4.1</v>
      </c>
      <c r="H780" s="26">
        <v>4.2</v>
      </c>
      <c r="I780" s="26">
        <v>4.6</v>
      </c>
      <c r="J780" s="23">
        <f>SUM(D780:I780)-MAX(D780:I780)-MIN(D780:I780)</f>
        <v>17.3</v>
      </c>
      <c r="K780" s="13">
        <f>ROUND(J780/4,4)</f>
        <v>4.325</v>
      </c>
      <c r="L780" s="13">
        <v>2</v>
      </c>
      <c r="M780" s="24">
        <f>K780*L780</f>
        <v>8.65</v>
      </c>
    </row>
    <row r="781" spans="2:13" ht="16.5" thickBot="1">
      <c r="B781" s="28"/>
      <c r="C781" s="29"/>
      <c r="D781" s="32">
        <v>5.6</v>
      </c>
      <c r="E781" s="32">
        <v>5.9</v>
      </c>
      <c r="F781" s="32">
        <v>5.3</v>
      </c>
      <c r="G781" s="32">
        <v>5.5</v>
      </c>
      <c r="H781" s="32">
        <v>5.7</v>
      </c>
      <c r="I781" s="32">
        <v>5.9</v>
      </c>
      <c r="J781" s="23">
        <f>SUM(D781:I781)-MAX(D781:I781)-MIN(D781:I781)</f>
        <v>22.7</v>
      </c>
      <c r="K781" s="13">
        <f>ROUND(J781/4,4)</f>
        <v>5.675</v>
      </c>
      <c r="L781" s="13">
        <v>1.6</v>
      </c>
      <c r="M781" s="24">
        <f>K781*L781</f>
        <v>9.08</v>
      </c>
    </row>
    <row r="783" spans="10:13" ht="15.75">
      <c r="J783" s="39" t="s">
        <v>9</v>
      </c>
      <c r="K783" s="39"/>
      <c r="L783" s="11">
        <f>SUM(L778:L781)</f>
        <v>7.300000000000001</v>
      </c>
      <c r="M783" s="40">
        <f>SUM(M778:M781)</f>
        <v>37.695</v>
      </c>
    </row>
    <row r="784" spans="10:13" ht="15.75">
      <c r="J784" s="39"/>
      <c r="K784" s="39"/>
      <c r="L784" s="39"/>
      <c r="M784" s="40">
        <f>M783/L783*10</f>
        <v>51.63698630136986</v>
      </c>
    </row>
    <row r="786" spans="1:5" ht="16.5" thickBot="1">
      <c r="A786" s="186">
        <f>A776+1</f>
        <v>80</v>
      </c>
      <c r="E786" s="12" t="s">
        <v>4</v>
      </c>
    </row>
    <row r="787" spans="2:13" ht="16.5" thickBot="1">
      <c r="B787" s="48" t="s">
        <v>147</v>
      </c>
      <c r="C787" s="15"/>
      <c r="D787" s="41">
        <v>1</v>
      </c>
      <c r="E787" s="39">
        <v>2</v>
      </c>
      <c r="F787" s="39">
        <v>3</v>
      </c>
      <c r="G787" s="39">
        <v>4</v>
      </c>
      <c r="H787" s="39">
        <v>5</v>
      </c>
      <c r="I787" s="39">
        <v>5</v>
      </c>
      <c r="J787" s="17" t="s">
        <v>5</v>
      </c>
      <c r="K787" s="39" t="s">
        <v>6</v>
      </c>
      <c r="L787" s="39" t="s">
        <v>7</v>
      </c>
      <c r="M787" s="42" t="s">
        <v>8</v>
      </c>
    </row>
    <row r="788" spans="2:13" ht="15.75">
      <c r="B788" s="19">
        <v>2003</v>
      </c>
      <c r="C788" s="20"/>
      <c r="D788" s="21">
        <v>5.4</v>
      </c>
      <c r="E788" s="22">
        <v>5.1</v>
      </c>
      <c r="F788" s="22">
        <v>5.4</v>
      </c>
      <c r="G788" s="22">
        <v>5.2</v>
      </c>
      <c r="H788" s="22">
        <v>5.2</v>
      </c>
      <c r="I788" s="22">
        <v>5</v>
      </c>
      <c r="J788" s="23">
        <f>SUM(D788:I788)-MAX(D788:I788)-MIN(D788:I788)</f>
        <v>20.9</v>
      </c>
      <c r="K788" s="13">
        <f>ROUND(J788/4,4)</f>
        <v>5.225</v>
      </c>
      <c r="L788" s="11">
        <v>1.6</v>
      </c>
      <c r="M788" s="24">
        <f>K788*L788</f>
        <v>8.36</v>
      </c>
    </row>
    <row r="789" spans="2:13" ht="15.75">
      <c r="B789" s="19" t="s">
        <v>83</v>
      </c>
      <c r="C789" s="20"/>
      <c r="D789" s="25">
        <v>5.7</v>
      </c>
      <c r="E789" s="25">
        <v>5.8</v>
      </c>
      <c r="F789" s="25">
        <v>5.6</v>
      </c>
      <c r="G789" s="22">
        <v>5.6</v>
      </c>
      <c r="H789" s="25">
        <v>5.5</v>
      </c>
      <c r="I789" s="25">
        <v>5.4</v>
      </c>
      <c r="J789" s="23">
        <f>SUM(D789:I789)-MAX(D789:I789)-MIN(D789:I789)</f>
        <v>22.4</v>
      </c>
      <c r="K789" s="13">
        <f>ROUND(J789/4,4)</f>
        <v>5.6</v>
      </c>
      <c r="L789" s="13">
        <v>2.1</v>
      </c>
      <c r="M789" s="24">
        <f>K789*L789</f>
        <v>11.76</v>
      </c>
    </row>
    <row r="790" spans="2:13" ht="15.75">
      <c r="B790" s="19"/>
      <c r="C790" s="20"/>
      <c r="D790" s="25">
        <v>5.5</v>
      </c>
      <c r="E790" s="26">
        <v>4.6</v>
      </c>
      <c r="F790" s="26">
        <v>5</v>
      </c>
      <c r="G790" s="26">
        <v>5</v>
      </c>
      <c r="H790" s="26">
        <v>5</v>
      </c>
      <c r="I790" s="26">
        <v>3.5</v>
      </c>
      <c r="J790" s="23">
        <f>SUM(D790:I790)-MAX(D790:I790)-MIN(D790:I790)</f>
        <v>19.6</v>
      </c>
      <c r="K790" s="13">
        <f>ROUND(J790/4,4)</f>
        <v>4.9</v>
      </c>
      <c r="L790" s="13">
        <v>2</v>
      </c>
      <c r="M790" s="24">
        <f>K790*L790</f>
        <v>9.8</v>
      </c>
    </row>
    <row r="791" spans="2:13" ht="16.5" thickBot="1">
      <c r="B791" s="28"/>
      <c r="C791" s="29"/>
      <c r="D791" s="32">
        <v>5.8</v>
      </c>
      <c r="E791" s="32">
        <v>6.2</v>
      </c>
      <c r="F791" s="32">
        <v>6.3</v>
      </c>
      <c r="G791" s="32">
        <v>6.3</v>
      </c>
      <c r="H791" s="32">
        <v>5.9</v>
      </c>
      <c r="I791" s="32">
        <v>6.2</v>
      </c>
      <c r="J791" s="23">
        <f>SUM(D791:I791)-MAX(D791:I791)-MIN(D791:I791)</f>
        <v>24.6</v>
      </c>
      <c r="K791" s="13">
        <f>ROUND(J791/4,4)</f>
        <v>6.15</v>
      </c>
      <c r="L791" s="13">
        <v>1.6</v>
      </c>
      <c r="M791" s="24">
        <f>K791*L791</f>
        <v>9.840000000000002</v>
      </c>
    </row>
    <row r="792" ht="15.75">
      <c r="D792" s="53"/>
    </row>
    <row r="793" spans="10:13" ht="15.75">
      <c r="J793" s="39" t="s">
        <v>9</v>
      </c>
      <c r="K793" s="39"/>
      <c r="L793" s="11">
        <f>SUM(L788:L791)</f>
        <v>7.300000000000001</v>
      </c>
      <c r="M793" s="40">
        <f>SUM(M788:M791)</f>
        <v>39.76</v>
      </c>
    </row>
    <row r="794" spans="10:13" ht="15.75">
      <c r="J794" s="39"/>
      <c r="K794" s="39"/>
      <c r="L794" s="39"/>
      <c r="M794" s="40">
        <f>M793/L793*10</f>
        <v>54.46575342465753</v>
      </c>
    </row>
    <row r="796" spans="1:5" ht="16.5" thickBot="1">
      <c r="A796" s="186">
        <f>A786+1</f>
        <v>81</v>
      </c>
      <c r="E796" s="12" t="s">
        <v>4</v>
      </c>
    </row>
    <row r="797" spans="2:13" ht="16.5" thickBot="1">
      <c r="B797" s="48" t="s">
        <v>148</v>
      </c>
      <c r="C797" s="15"/>
      <c r="D797" s="41">
        <v>1</v>
      </c>
      <c r="E797" s="39">
        <v>2</v>
      </c>
      <c r="F797" s="39">
        <v>3</v>
      </c>
      <c r="G797" s="39">
        <v>4</v>
      </c>
      <c r="H797" s="39">
        <v>5</v>
      </c>
      <c r="I797" s="39">
        <v>5</v>
      </c>
      <c r="J797" s="17" t="s">
        <v>5</v>
      </c>
      <c r="K797" s="39" t="s">
        <v>6</v>
      </c>
      <c r="L797" s="39" t="s">
        <v>7</v>
      </c>
      <c r="M797" s="42" t="s">
        <v>8</v>
      </c>
    </row>
    <row r="798" spans="2:13" ht="15.75">
      <c r="B798" s="19">
        <v>2002</v>
      </c>
      <c r="C798" s="20"/>
      <c r="D798" s="21">
        <v>5.7</v>
      </c>
      <c r="E798" s="22">
        <v>5.2</v>
      </c>
      <c r="F798" s="22">
        <v>5.8</v>
      </c>
      <c r="G798" s="22">
        <v>6</v>
      </c>
      <c r="H798" s="22">
        <v>5.4</v>
      </c>
      <c r="I798" s="22">
        <v>5.6</v>
      </c>
      <c r="J798" s="23">
        <f>SUM(D798:I798)-MAX(D798:I798)-MIN(D798:I798)</f>
        <v>22.500000000000004</v>
      </c>
      <c r="K798" s="13">
        <f>ROUND(J798/4,4)</f>
        <v>5.625</v>
      </c>
      <c r="L798" s="11">
        <v>1.6</v>
      </c>
      <c r="M798" s="24">
        <f>K798*L798</f>
        <v>9</v>
      </c>
    </row>
    <row r="799" spans="2:13" ht="15.75">
      <c r="B799" s="19" t="s">
        <v>80</v>
      </c>
      <c r="C799" s="20"/>
      <c r="D799" s="25">
        <v>6.6</v>
      </c>
      <c r="E799" s="25">
        <v>6.3</v>
      </c>
      <c r="F799" s="25">
        <v>6.5</v>
      </c>
      <c r="G799" s="22">
        <v>6.4</v>
      </c>
      <c r="H799" s="25">
        <v>6.5</v>
      </c>
      <c r="I799" s="25">
        <v>6.5</v>
      </c>
      <c r="J799" s="23">
        <f>SUM(D799:I799)-MAX(D799:I799)-MIN(D799:I799)</f>
        <v>25.899999999999995</v>
      </c>
      <c r="K799" s="13">
        <f>ROUND(J799/4,4)</f>
        <v>6.475</v>
      </c>
      <c r="L799" s="13">
        <v>2.1</v>
      </c>
      <c r="M799" s="24">
        <f>K799*L799</f>
        <v>13.5975</v>
      </c>
    </row>
    <row r="800" spans="2:13" ht="15.75">
      <c r="B800" s="19"/>
      <c r="C800" s="20"/>
      <c r="D800" s="25">
        <v>5.4</v>
      </c>
      <c r="E800" s="26">
        <v>5</v>
      </c>
      <c r="F800" s="26">
        <v>4.6</v>
      </c>
      <c r="G800" s="26">
        <v>5.5</v>
      </c>
      <c r="H800" s="26">
        <v>5</v>
      </c>
      <c r="I800" s="26">
        <v>5.6</v>
      </c>
      <c r="J800" s="23">
        <f>SUM(D800:I800)-MAX(D800:I800)-MIN(D800:I800)</f>
        <v>20.9</v>
      </c>
      <c r="K800" s="13">
        <f>ROUND(J800/4,4)</f>
        <v>5.225</v>
      </c>
      <c r="L800" s="13">
        <v>2</v>
      </c>
      <c r="M800" s="24">
        <f>K800*L800</f>
        <v>10.45</v>
      </c>
    </row>
    <row r="801" spans="2:13" ht="16.5" thickBot="1">
      <c r="B801" s="28"/>
      <c r="C801" s="29"/>
      <c r="D801" s="32">
        <v>5.9</v>
      </c>
      <c r="E801" s="32">
        <v>5.5</v>
      </c>
      <c r="F801" s="32">
        <v>5.9</v>
      </c>
      <c r="G801" s="32">
        <v>5.6</v>
      </c>
      <c r="H801" s="32">
        <v>5.7</v>
      </c>
      <c r="I801" s="32">
        <v>5.7</v>
      </c>
      <c r="J801" s="23">
        <f>SUM(D801:I801)-MAX(D801:I801)-MIN(D801:I801)</f>
        <v>22.9</v>
      </c>
      <c r="K801" s="13">
        <f>ROUND(J801/4,4)</f>
        <v>5.725</v>
      </c>
      <c r="L801" s="13">
        <v>1.6</v>
      </c>
      <c r="M801" s="24">
        <f>K801*L801</f>
        <v>9.16</v>
      </c>
    </row>
    <row r="803" spans="10:13" ht="15.75">
      <c r="J803" s="39" t="s">
        <v>9</v>
      </c>
      <c r="K803" s="39"/>
      <c r="L803" s="11">
        <f>SUM(L798:L801)</f>
        <v>7.300000000000001</v>
      </c>
      <c r="M803" s="40">
        <f>SUM(M798:M801)</f>
        <v>42.207499999999996</v>
      </c>
    </row>
    <row r="804" spans="10:13" ht="15.75">
      <c r="J804" s="39"/>
      <c r="K804" s="39"/>
      <c r="L804" s="39"/>
      <c r="M804" s="40">
        <f>M803/L803*10</f>
        <v>57.81849315068492</v>
      </c>
    </row>
    <row r="805" spans="1:5" ht="16.5" thickBot="1">
      <c r="A805" s="186">
        <f>A796+1</f>
        <v>82</v>
      </c>
      <c r="E805" s="12" t="s">
        <v>4</v>
      </c>
    </row>
    <row r="806" spans="2:13" ht="16.5" thickBot="1">
      <c r="B806" s="7" t="s">
        <v>149</v>
      </c>
      <c r="C806" s="15"/>
      <c r="D806" s="41">
        <v>1</v>
      </c>
      <c r="E806" s="39">
        <v>2</v>
      </c>
      <c r="F806" s="39">
        <v>3</v>
      </c>
      <c r="G806" s="39">
        <v>4</v>
      </c>
      <c r="H806" s="39">
        <v>5</v>
      </c>
      <c r="I806" s="39">
        <v>5</v>
      </c>
      <c r="J806" s="17" t="s">
        <v>5</v>
      </c>
      <c r="K806" s="39" t="s">
        <v>6</v>
      </c>
      <c r="L806" s="39" t="s">
        <v>7</v>
      </c>
      <c r="M806" s="42" t="s">
        <v>8</v>
      </c>
    </row>
    <row r="807" spans="2:13" ht="15.75">
      <c r="B807" s="19">
        <v>2002</v>
      </c>
      <c r="C807" s="20"/>
      <c r="D807" s="21">
        <v>5.1</v>
      </c>
      <c r="E807" s="22">
        <v>5</v>
      </c>
      <c r="F807" s="22">
        <v>5.7</v>
      </c>
      <c r="G807" s="22">
        <v>5.4</v>
      </c>
      <c r="H807" s="22">
        <v>4.9</v>
      </c>
      <c r="I807" s="22">
        <v>5</v>
      </c>
      <c r="J807" s="23">
        <f>SUM(D807:I807)-MAX(D807:I807)-MIN(D807:I807)</f>
        <v>20.5</v>
      </c>
      <c r="K807" s="13">
        <f>ROUND(J807/4,4)</f>
        <v>5.125</v>
      </c>
      <c r="L807" s="11">
        <v>1.6</v>
      </c>
      <c r="M807" s="24">
        <f>K807*L807</f>
        <v>8.200000000000001</v>
      </c>
    </row>
    <row r="808" spans="2:13" ht="15.75">
      <c r="B808" s="19" t="s">
        <v>61</v>
      </c>
      <c r="C808" s="20"/>
      <c r="D808" s="25">
        <v>5.7</v>
      </c>
      <c r="E808" s="25">
        <v>5.6</v>
      </c>
      <c r="F808" s="25">
        <v>5.8</v>
      </c>
      <c r="G808" s="22">
        <v>6</v>
      </c>
      <c r="H808" s="25">
        <v>6</v>
      </c>
      <c r="I808" s="25">
        <v>6.2</v>
      </c>
      <c r="J808" s="23">
        <f>SUM(D808:I808)-MAX(D808:I808)-MIN(D808:I808)</f>
        <v>23.500000000000007</v>
      </c>
      <c r="K808" s="13">
        <f>ROUND(J808/4,4)</f>
        <v>5.875</v>
      </c>
      <c r="L808" s="13">
        <v>2.1</v>
      </c>
      <c r="M808" s="24">
        <f>K808*L808</f>
        <v>12.3375</v>
      </c>
    </row>
    <row r="809" spans="2:13" ht="15.75">
      <c r="B809" s="19"/>
      <c r="C809" s="20"/>
      <c r="D809" s="25">
        <v>4.2</v>
      </c>
      <c r="E809" s="26">
        <v>4.7</v>
      </c>
      <c r="F809" s="26">
        <v>4.8</v>
      </c>
      <c r="G809" s="26">
        <v>4.8</v>
      </c>
      <c r="H809" s="26">
        <v>4.7</v>
      </c>
      <c r="I809" s="26">
        <v>4.5</v>
      </c>
      <c r="J809" s="23">
        <f>SUM(D809:I809)-MAX(D809:I809)-MIN(D809:I809)</f>
        <v>18.7</v>
      </c>
      <c r="K809" s="13">
        <f>ROUND(J809/4,4)</f>
        <v>4.675</v>
      </c>
      <c r="L809" s="13">
        <v>2</v>
      </c>
      <c r="M809" s="24">
        <f>K809*L809</f>
        <v>9.35</v>
      </c>
    </row>
    <row r="810" spans="2:13" ht="16.5" thickBot="1">
      <c r="B810" s="28"/>
      <c r="C810" s="29"/>
      <c r="D810" s="32">
        <v>5.9</v>
      </c>
      <c r="E810" s="32">
        <v>6.2</v>
      </c>
      <c r="F810" s="32">
        <v>5.8</v>
      </c>
      <c r="G810" s="32">
        <v>6</v>
      </c>
      <c r="H810" s="32">
        <v>5.9</v>
      </c>
      <c r="I810" s="32">
        <v>6.2</v>
      </c>
      <c r="J810" s="23">
        <f>SUM(D810:I810)-MAX(D810:I810)-MIN(D810:I810)</f>
        <v>24.000000000000007</v>
      </c>
      <c r="K810" s="13">
        <f>ROUND(J810/4,4)</f>
        <v>6</v>
      </c>
      <c r="L810" s="13">
        <v>1.6</v>
      </c>
      <c r="M810" s="24">
        <f>K810*L810</f>
        <v>9.600000000000001</v>
      </c>
    </row>
    <row r="812" spans="10:13" ht="15.75">
      <c r="J812" s="39" t="s">
        <v>9</v>
      </c>
      <c r="K812" s="39"/>
      <c r="L812" s="11">
        <f>SUM(L807:L810)</f>
        <v>7.300000000000001</v>
      </c>
      <c r="M812" s="40">
        <f>SUM(M807:M810)</f>
        <v>39.487500000000004</v>
      </c>
    </row>
    <row r="813" spans="10:13" ht="15.75">
      <c r="J813" s="39"/>
      <c r="K813" s="39"/>
      <c r="L813" s="39"/>
      <c r="M813" s="40">
        <f>M812/L812*10</f>
        <v>54.092465753424655</v>
      </c>
    </row>
    <row r="815" spans="1:5" ht="16.5" thickBot="1">
      <c r="A815" s="186">
        <f>A805+1</f>
        <v>83</v>
      </c>
      <c r="E815" s="12" t="s">
        <v>4</v>
      </c>
    </row>
    <row r="816" spans="2:13" ht="16.5" thickBot="1">
      <c r="B816" s="48" t="s">
        <v>150</v>
      </c>
      <c r="C816" s="15"/>
      <c r="D816" s="41">
        <v>1</v>
      </c>
      <c r="E816" s="39">
        <v>2</v>
      </c>
      <c r="F816" s="39">
        <v>3</v>
      </c>
      <c r="G816" s="39">
        <v>4</v>
      </c>
      <c r="H816" s="39">
        <v>5</v>
      </c>
      <c r="I816" s="39">
        <v>5</v>
      </c>
      <c r="J816" s="17" t="s">
        <v>5</v>
      </c>
      <c r="K816" s="39" t="s">
        <v>6</v>
      </c>
      <c r="L816" s="39" t="s">
        <v>7</v>
      </c>
      <c r="M816" s="42" t="s">
        <v>8</v>
      </c>
    </row>
    <row r="817" spans="2:13" ht="15.75">
      <c r="B817" s="19">
        <v>2003</v>
      </c>
      <c r="C817" s="20"/>
      <c r="D817" s="21">
        <v>5.3</v>
      </c>
      <c r="E817" s="22">
        <v>4.9</v>
      </c>
      <c r="F817" s="22">
        <v>5</v>
      </c>
      <c r="G817" s="22">
        <v>5</v>
      </c>
      <c r="H817" s="22">
        <v>4.8</v>
      </c>
      <c r="I817" s="22">
        <v>5.4</v>
      </c>
      <c r="J817" s="23">
        <f>SUM(D817:I817)-MAX(D817:I817)-MIN(D817:I817)</f>
        <v>20.2</v>
      </c>
      <c r="K817" s="13">
        <f>ROUND(J817/4,4)</f>
        <v>5.05</v>
      </c>
      <c r="L817" s="11">
        <v>1.6</v>
      </c>
      <c r="M817" s="24">
        <f>K817*L817</f>
        <v>8.08</v>
      </c>
    </row>
    <row r="818" spans="2:13" ht="15.75">
      <c r="B818" s="19" t="s">
        <v>80</v>
      </c>
      <c r="C818" s="20"/>
      <c r="D818" s="25">
        <v>5.9</v>
      </c>
      <c r="E818" s="25">
        <v>6</v>
      </c>
      <c r="F818" s="25">
        <v>6.2</v>
      </c>
      <c r="G818" s="22">
        <v>6.2</v>
      </c>
      <c r="H818" s="25">
        <v>6.3</v>
      </c>
      <c r="I818" s="25">
        <v>6.2</v>
      </c>
      <c r="J818" s="23">
        <f>SUM(D818:I818)-MAX(D818:I818)-MIN(D818:I818)</f>
        <v>24.6</v>
      </c>
      <c r="K818" s="13">
        <f>ROUND(J818/4,4)</f>
        <v>6.15</v>
      </c>
      <c r="L818" s="13">
        <v>2.1</v>
      </c>
      <c r="M818" s="24">
        <f>K818*L818</f>
        <v>12.915000000000001</v>
      </c>
    </row>
    <row r="819" spans="2:13" ht="15.75">
      <c r="B819" s="19"/>
      <c r="C819" s="20"/>
      <c r="D819" s="25">
        <v>4.6</v>
      </c>
      <c r="E819" s="26">
        <v>4.4</v>
      </c>
      <c r="F819" s="26">
        <v>4.3</v>
      </c>
      <c r="G819" s="26">
        <v>4.6</v>
      </c>
      <c r="H819" s="26">
        <v>4.3</v>
      </c>
      <c r="I819" s="26">
        <v>4</v>
      </c>
      <c r="J819" s="23">
        <f>SUM(D819:I819)-MAX(D819:I819)-MIN(D819:I819)</f>
        <v>17.6</v>
      </c>
      <c r="K819" s="13">
        <f>ROUND(J819/4,4)</f>
        <v>4.4</v>
      </c>
      <c r="L819" s="13">
        <v>2</v>
      </c>
      <c r="M819" s="24">
        <f>K819*L819</f>
        <v>8.8</v>
      </c>
    </row>
    <row r="820" spans="2:13" ht="16.5" thickBot="1">
      <c r="B820" s="28"/>
      <c r="C820" s="29"/>
      <c r="D820" s="32">
        <v>6</v>
      </c>
      <c r="E820" s="32">
        <v>5.7</v>
      </c>
      <c r="F820" s="32">
        <v>6</v>
      </c>
      <c r="G820" s="32">
        <v>5.8</v>
      </c>
      <c r="H820" s="32">
        <v>5.8</v>
      </c>
      <c r="I820" s="32">
        <v>5.8</v>
      </c>
      <c r="J820" s="23">
        <f>SUM(D820:I820)-MAX(D820:I820)-MIN(D820:I820)</f>
        <v>23.400000000000002</v>
      </c>
      <c r="K820" s="13">
        <f>ROUND(J820/4,4)</f>
        <v>5.85</v>
      </c>
      <c r="L820" s="13">
        <v>1.6</v>
      </c>
      <c r="M820" s="24">
        <f>K820*L820</f>
        <v>9.36</v>
      </c>
    </row>
    <row r="822" spans="10:13" ht="15.75">
      <c r="J822" s="39" t="s">
        <v>9</v>
      </c>
      <c r="K822" s="39"/>
      <c r="L822" s="11">
        <f>SUM(L817:L820)</f>
        <v>7.300000000000001</v>
      </c>
      <c r="M822" s="40">
        <f>SUM(M817:M820)</f>
        <v>39.155</v>
      </c>
    </row>
    <row r="823" spans="10:13" ht="15.75">
      <c r="J823" s="39"/>
      <c r="K823" s="39"/>
      <c r="L823" s="39"/>
      <c r="M823" s="40">
        <f>M822/L822*10</f>
        <v>53.63698630136986</v>
      </c>
    </row>
    <row r="825" spans="1:5" ht="16.5" thickBot="1">
      <c r="A825" s="186">
        <f>A815+1</f>
        <v>84</v>
      </c>
      <c r="E825" s="12" t="s">
        <v>4</v>
      </c>
    </row>
    <row r="826" spans="2:13" ht="16.5" thickBot="1">
      <c r="B826" s="48" t="s">
        <v>151</v>
      </c>
      <c r="C826" s="15"/>
      <c r="D826" s="41">
        <v>1</v>
      </c>
      <c r="E826" s="39">
        <v>2</v>
      </c>
      <c r="F826" s="39">
        <v>3</v>
      </c>
      <c r="G826" s="39">
        <v>4</v>
      </c>
      <c r="H826" s="39">
        <v>5</v>
      </c>
      <c r="I826" s="39">
        <v>5</v>
      </c>
      <c r="J826" s="17" t="s">
        <v>5</v>
      </c>
      <c r="K826" s="39" t="s">
        <v>6</v>
      </c>
      <c r="L826" s="39" t="s">
        <v>7</v>
      </c>
      <c r="M826" s="42" t="s">
        <v>8</v>
      </c>
    </row>
    <row r="827" spans="2:13" ht="15.75">
      <c r="B827" s="19">
        <v>2003</v>
      </c>
      <c r="C827" s="20"/>
      <c r="D827" s="21">
        <v>5.3</v>
      </c>
      <c r="E827" s="22">
        <v>4.8</v>
      </c>
      <c r="F827" s="22">
        <v>4.7</v>
      </c>
      <c r="G827" s="22">
        <v>5.2</v>
      </c>
      <c r="H827" s="22">
        <v>4.8</v>
      </c>
      <c r="I827" s="22">
        <v>4.8</v>
      </c>
      <c r="J827" s="23">
        <f>SUM(D827:I827)-MAX(D827:I827)-MIN(D827:I827)</f>
        <v>19.6</v>
      </c>
      <c r="K827" s="13">
        <f>ROUND(J827/4,4)</f>
        <v>4.9</v>
      </c>
      <c r="L827" s="11">
        <v>1.6</v>
      </c>
      <c r="M827" s="24">
        <f>K827*L827</f>
        <v>7.840000000000001</v>
      </c>
    </row>
    <row r="828" spans="2:13" ht="15.75">
      <c r="B828" s="19" t="s">
        <v>152</v>
      </c>
      <c r="C828" s="20"/>
      <c r="D828" s="25">
        <v>5.8</v>
      </c>
      <c r="E828" s="25">
        <v>5.8</v>
      </c>
      <c r="F828" s="25">
        <v>5.6</v>
      </c>
      <c r="G828" s="22">
        <v>5.8</v>
      </c>
      <c r="H828" s="25">
        <v>5.4</v>
      </c>
      <c r="I828" s="25">
        <v>6</v>
      </c>
      <c r="J828" s="23">
        <f>SUM(D828:I828)-MAX(D828:I828)-MIN(D828:I828)</f>
        <v>23</v>
      </c>
      <c r="K828" s="13">
        <f>ROUND(J828/4,4)</f>
        <v>5.75</v>
      </c>
      <c r="L828" s="13">
        <v>2.1</v>
      </c>
      <c r="M828" s="24">
        <f>K828*L828</f>
        <v>12.075000000000001</v>
      </c>
    </row>
    <row r="829" spans="2:13" ht="15.75">
      <c r="B829" s="19"/>
      <c r="C829" s="20"/>
      <c r="D829" s="25">
        <v>5.6</v>
      </c>
      <c r="E829" s="25">
        <v>4.9</v>
      </c>
      <c r="F829" s="26">
        <v>4.5</v>
      </c>
      <c r="G829" s="26">
        <v>5</v>
      </c>
      <c r="H829" s="26">
        <v>5.1</v>
      </c>
      <c r="I829" s="26">
        <v>5.5</v>
      </c>
      <c r="J829" s="23">
        <f>SUM(D829:I829)-MAX(D829:I829)-MIN(D829:I829)</f>
        <v>20.5</v>
      </c>
      <c r="K829" s="13">
        <f>ROUND(J829/4,4)</f>
        <v>5.125</v>
      </c>
      <c r="L829" s="13">
        <v>2</v>
      </c>
      <c r="M829" s="24">
        <f>K829*L829</f>
        <v>10.25</v>
      </c>
    </row>
    <row r="830" spans="2:13" ht="16.5" thickBot="1">
      <c r="B830" s="28"/>
      <c r="C830" s="29"/>
      <c r="D830" s="32">
        <v>6.1</v>
      </c>
      <c r="E830" s="32">
        <v>6.2</v>
      </c>
      <c r="F830" s="32">
        <v>6</v>
      </c>
      <c r="G830" s="32">
        <v>6.2</v>
      </c>
      <c r="H830" s="32">
        <v>6</v>
      </c>
      <c r="I830" s="32">
        <v>6</v>
      </c>
      <c r="J830" s="23">
        <f>SUM(D830:I830)-MAX(D830:I830)-MIN(D830:I830)</f>
        <v>24.3</v>
      </c>
      <c r="K830" s="13">
        <f>ROUND(J830/4,4)</f>
        <v>6.075</v>
      </c>
      <c r="L830" s="13">
        <v>1.6</v>
      </c>
      <c r="M830" s="24">
        <f>K830*L830</f>
        <v>9.72</v>
      </c>
    </row>
    <row r="832" spans="10:13" ht="15.75">
      <c r="J832" s="39" t="s">
        <v>9</v>
      </c>
      <c r="K832" s="39"/>
      <c r="L832" s="11">
        <f>SUM(L827:L830)</f>
        <v>7.300000000000001</v>
      </c>
      <c r="M832" s="40">
        <f>SUM(M827:M830)</f>
        <v>39.885000000000005</v>
      </c>
    </row>
    <row r="833" spans="10:13" ht="15.75">
      <c r="J833" s="39"/>
      <c r="K833" s="39"/>
      <c r="L833" s="39"/>
      <c r="M833" s="40">
        <f>M832/L832*10</f>
        <v>54.63698630136986</v>
      </c>
    </row>
    <row r="835" spans="1:5" ht="16.5" thickBot="1">
      <c r="A835" s="186">
        <f>A825+1</f>
        <v>85</v>
      </c>
      <c r="E835" s="12" t="s">
        <v>4</v>
      </c>
    </row>
    <row r="836" spans="2:13" ht="16.5" thickBot="1">
      <c r="B836" s="48" t="s">
        <v>153</v>
      </c>
      <c r="C836" s="15"/>
      <c r="D836" s="41">
        <v>1</v>
      </c>
      <c r="E836" s="39">
        <v>2</v>
      </c>
      <c r="F836" s="39">
        <v>3</v>
      </c>
      <c r="G836" s="39">
        <v>4</v>
      </c>
      <c r="H836" s="39">
        <v>5</v>
      </c>
      <c r="I836" s="39">
        <v>5</v>
      </c>
      <c r="J836" s="17" t="s">
        <v>5</v>
      </c>
      <c r="K836" s="39" t="s">
        <v>6</v>
      </c>
      <c r="L836" s="39" t="s">
        <v>7</v>
      </c>
      <c r="M836" s="42" t="s">
        <v>8</v>
      </c>
    </row>
    <row r="837" spans="2:13" ht="15.75">
      <c r="B837" s="19">
        <v>2002</v>
      </c>
      <c r="C837" s="20"/>
      <c r="D837" s="21">
        <v>6.2</v>
      </c>
      <c r="E837" s="22">
        <v>6.4</v>
      </c>
      <c r="F837" s="22">
        <v>6.4</v>
      </c>
      <c r="G837" s="22">
        <v>5.8</v>
      </c>
      <c r="H837" s="22">
        <v>7</v>
      </c>
      <c r="I837" s="22">
        <v>6</v>
      </c>
      <c r="J837" s="23">
        <f>SUM(D837:I837)-MAX(D837:I837)-MIN(D837:I837)</f>
        <v>24.999999999999996</v>
      </c>
      <c r="K837" s="13">
        <f>ROUND(J837/4,4)</f>
        <v>6.25</v>
      </c>
      <c r="L837" s="11">
        <v>1.6</v>
      </c>
      <c r="M837" s="24">
        <f>K837*L837</f>
        <v>10</v>
      </c>
    </row>
    <row r="838" spans="2:13" ht="15.75">
      <c r="B838" s="19" t="s">
        <v>71</v>
      </c>
      <c r="C838" s="20"/>
      <c r="D838" s="25">
        <v>6</v>
      </c>
      <c r="E838" s="25">
        <v>6.4</v>
      </c>
      <c r="F838" s="25">
        <v>6.6</v>
      </c>
      <c r="G838" s="25">
        <v>6.3</v>
      </c>
      <c r="H838" s="25">
        <v>6.5</v>
      </c>
      <c r="I838" s="25">
        <v>6.4</v>
      </c>
      <c r="J838" s="23">
        <f>SUM(D838:I838)-MAX(D838:I838)-MIN(D838:I838)</f>
        <v>25.6</v>
      </c>
      <c r="K838" s="13">
        <f>ROUND(J838/4,4)</f>
        <v>6.4</v>
      </c>
      <c r="L838" s="13">
        <v>2.1</v>
      </c>
      <c r="M838" s="24">
        <f>K838*L838</f>
        <v>13.440000000000001</v>
      </c>
    </row>
    <row r="839" spans="2:13" ht="15.75">
      <c r="B839" s="19"/>
      <c r="C839" s="20"/>
      <c r="D839" s="25">
        <v>6.3</v>
      </c>
      <c r="E839" s="25">
        <v>6.5</v>
      </c>
      <c r="F839" s="25">
        <v>6.3</v>
      </c>
      <c r="G839" s="25">
        <v>6.3</v>
      </c>
      <c r="H839" s="25">
        <v>6.6</v>
      </c>
      <c r="I839" s="25">
        <v>6.2</v>
      </c>
      <c r="J839" s="23">
        <f>SUM(D839:I839)-MAX(D839:I839)-MIN(D839:I839)</f>
        <v>25.400000000000002</v>
      </c>
      <c r="K839" s="13">
        <f>ROUND(J839/4,4)</f>
        <v>6.35</v>
      </c>
      <c r="L839" s="13">
        <v>2</v>
      </c>
      <c r="M839" s="24">
        <f>K839*L839</f>
        <v>12.7</v>
      </c>
    </row>
    <row r="840" spans="2:13" ht="16.5" thickBot="1">
      <c r="B840" s="28"/>
      <c r="C840" s="29"/>
      <c r="D840" s="32">
        <v>6.2</v>
      </c>
      <c r="E840" s="32">
        <v>6.3</v>
      </c>
      <c r="F840" s="32">
        <v>6.4</v>
      </c>
      <c r="G840" s="32">
        <v>6.4</v>
      </c>
      <c r="H840" s="32">
        <v>6.7</v>
      </c>
      <c r="I840" s="32">
        <v>6.5</v>
      </c>
      <c r="J840" s="23">
        <f>SUM(D840:I840)-MAX(D840:I840)-MIN(D840:I840)</f>
        <v>25.6</v>
      </c>
      <c r="K840" s="13">
        <f>ROUND(J840/4,4)</f>
        <v>6.4</v>
      </c>
      <c r="L840" s="13">
        <v>1.6</v>
      </c>
      <c r="M840" s="24">
        <f>K840*L840</f>
        <v>10.240000000000002</v>
      </c>
    </row>
    <row r="842" spans="10:13" ht="15.75">
      <c r="J842" s="39" t="s">
        <v>9</v>
      </c>
      <c r="K842" s="39"/>
      <c r="L842" s="11">
        <f>SUM(L837:L840)</f>
        <v>7.300000000000001</v>
      </c>
      <c r="M842" s="40">
        <f>SUM(M837:M840)</f>
        <v>46.38</v>
      </c>
    </row>
    <row r="843" spans="10:13" ht="15.75">
      <c r="J843" s="39"/>
      <c r="K843" s="39"/>
      <c r="L843" s="39"/>
      <c r="M843" s="40">
        <f>M842/L842*10</f>
        <v>63.534246575342465</v>
      </c>
    </row>
    <row r="845" spans="1:5" ht="16.5" thickBot="1">
      <c r="A845" s="186">
        <f>A835+1</f>
        <v>86</v>
      </c>
      <c r="E845" s="12" t="s">
        <v>4</v>
      </c>
    </row>
    <row r="846" spans="2:13" ht="16.5" thickBot="1">
      <c r="B846" s="48" t="s">
        <v>154</v>
      </c>
      <c r="C846" s="15"/>
      <c r="D846" s="41">
        <v>1</v>
      </c>
      <c r="E846" s="39">
        <v>2</v>
      </c>
      <c r="F846" s="39">
        <v>3</v>
      </c>
      <c r="G846" s="39">
        <v>4</v>
      </c>
      <c r="H846" s="39">
        <v>5</v>
      </c>
      <c r="I846" s="39">
        <v>5</v>
      </c>
      <c r="J846" s="17" t="s">
        <v>5</v>
      </c>
      <c r="K846" s="39" t="s">
        <v>6</v>
      </c>
      <c r="L846" s="39" t="s">
        <v>7</v>
      </c>
      <c r="M846" s="42" t="s">
        <v>8</v>
      </c>
    </row>
    <row r="847" spans="2:13" ht="15.75">
      <c r="B847" s="19">
        <v>2005</v>
      </c>
      <c r="C847" s="20"/>
      <c r="D847" s="21">
        <v>4.4</v>
      </c>
      <c r="E847" s="22">
        <v>4</v>
      </c>
      <c r="F847" s="22">
        <v>4</v>
      </c>
      <c r="G847" s="22">
        <v>4.3</v>
      </c>
      <c r="H847" s="22">
        <v>3.4</v>
      </c>
      <c r="I847" s="22">
        <v>4</v>
      </c>
      <c r="J847" s="23">
        <f>SUM(D847:I847)-MAX(D847:I847)-MIN(D847:I847)</f>
        <v>16.299999999999997</v>
      </c>
      <c r="K847" s="13">
        <f>ROUND(J847/4,4)</f>
        <v>4.075</v>
      </c>
      <c r="L847" s="11">
        <v>1.6</v>
      </c>
      <c r="M847" s="24">
        <f>K847*L847</f>
        <v>6.5200000000000005</v>
      </c>
    </row>
    <row r="848" spans="2:13" ht="15.75">
      <c r="B848" s="19" t="s">
        <v>93</v>
      </c>
      <c r="C848" s="20"/>
      <c r="D848" s="25">
        <v>4</v>
      </c>
      <c r="E848" s="25">
        <v>4</v>
      </c>
      <c r="F848" s="25">
        <v>4.2</v>
      </c>
      <c r="G848" s="22">
        <v>4.2</v>
      </c>
      <c r="H848" s="25">
        <v>4.5</v>
      </c>
      <c r="I848" s="25">
        <v>4.3</v>
      </c>
      <c r="J848" s="23">
        <f>SUM(D848:I848)-MAX(D848:I848)-MIN(D848:I848)</f>
        <v>16.7</v>
      </c>
      <c r="K848" s="13">
        <f>ROUND(J848/4,4)</f>
        <v>4.175</v>
      </c>
      <c r="L848" s="13">
        <v>2.1</v>
      </c>
      <c r="M848" s="24">
        <f>K848*L848</f>
        <v>8.7675</v>
      </c>
    </row>
    <row r="849" spans="2:13" ht="15.75">
      <c r="B849" s="19"/>
      <c r="C849" s="20"/>
      <c r="D849" s="25">
        <v>2.3</v>
      </c>
      <c r="E849" s="26">
        <v>2.4</v>
      </c>
      <c r="F849" s="26">
        <v>2.4</v>
      </c>
      <c r="G849" s="26">
        <v>2</v>
      </c>
      <c r="H849" s="26">
        <v>1.6</v>
      </c>
      <c r="I849" s="26">
        <v>2.5</v>
      </c>
      <c r="J849" s="23">
        <f>SUM(D849:I849)-MAX(D849:I849)-MIN(D849:I849)</f>
        <v>9.1</v>
      </c>
      <c r="K849" s="13">
        <f>ROUND(J849/4,4)</f>
        <v>2.275</v>
      </c>
      <c r="L849" s="13">
        <v>2</v>
      </c>
      <c r="M849" s="24">
        <f>K849*L849</f>
        <v>4.55</v>
      </c>
    </row>
    <row r="850" spans="2:13" ht="16.5" thickBot="1">
      <c r="B850" s="28"/>
      <c r="C850" s="29"/>
      <c r="D850" s="32">
        <v>4</v>
      </c>
      <c r="E850" s="32">
        <v>4</v>
      </c>
      <c r="F850" s="32">
        <v>4.5</v>
      </c>
      <c r="G850" s="32">
        <v>4.8</v>
      </c>
      <c r="H850" s="32">
        <v>4.6</v>
      </c>
      <c r="I850" s="32">
        <v>4.6</v>
      </c>
      <c r="J850" s="23">
        <f>SUM(D850:I850)-MAX(D850:I850)-MIN(D850:I850)</f>
        <v>17.7</v>
      </c>
      <c r="K850" s="13">
        <f>ROUND(J850/4,4)</f>
        <v>4.425</v>
      </c>
      <c r="L850" s="13">
        <v>1.6</v>
      </c>
      <c r="M850" s="24">
        <f>K850*L850</f>
        <v>7.08</v>
      </c>
    </row>
    <row r="852" spans="10:13" ht="15.75">
      <c r="J852" s="39" t="s">
        <v>9</v>
      </c>
      <c r="K852" s="39"/>
      <c r="L852" s="11">
        <f>SUM(L847:L850)</f>
        <v>7.300000000000001</v>
      </c>
      <c r="M852" s="40">
        <f>SUM(M847:M850)</f>
        <v>26.917500000000004</v>
      </c>
    </row>
    <row r="853" spans="10:13" ht="15.75">
      <c r="J853" s="39"/>
      <c r="K853" s="39"/>
      <c r="L853" s="39"/>
      <c r="M853" s="40">
        <f>M852/L852*10</f>
        <v>36.87328767123288</v>
      </c>
    </row>
    <row r="854" spans="1:5" ht="16.5" thickBot="1">
      <c r="A854" s="186">
        <f>A845+1</f>
        <v>87</v>
      </c>
      <c r="E854" s="12" t="s">
        <v>4</v>
      </c>
    </row>
    <row r="855" spans="2:13" ht="16.5" thickBot="1">
      <c r="B855" s="48" t="s">
        <v>155</v>
      </c>
      <c r="C855" s="15"/>
      <c r="D855" s="41">
        <v>1</v>
      </c>
      <c r="E855" s="39">
        <v>2</v>
      </c>
      <c r="F855" s="39">
        <v>3</v>
      </c>
      <c r="G855" s="39">
        <v>4</v>
      </c>
      <c r="H855" s="39">
        <v>5</v>
      </c>
      <c r="I855" s="39">
        <v>5</v>
      </c>
      <c r="J855" s="17" t="s">
        <v>5</v>
      </c>
      <c r="K855" s="39" t="s">
        <v>6</v>
      </c>
      <c r="L855" s="39" t="s">
        <v>7</v>
      </c>
      <c r="M855" s="42" t="s">
        <v>8</v>
      </c>
    </row>
    <row r="856" spans="2:13" ht="15.75">
      <c r="B856" s="19">
        <v>2002</v>
      </c>
      <c r="C856" s="20"/>
      <c r="D856" s="21">
        <v>4.8</v>
      </c>
      <c r="E856" s="21">
        <v>4.9</v>
      </c>
      <c r="F856" s="21">
        <v>5.4</v>
      </c>
      <c r="G856" s="21">
        <v>5</v>
      </c>
      <c r="H856" s="21">
        <v>4.4</v>
      </c>
      <c r="I856" s="21">
        <v>4.9</v>
      </c>
      <c r="J856" s="23">
        <f>SUM(D856:I856)-MAX(D856:I856)-MIN(D856:I856)</f>
        <v>19.6</v>
      </c>
      <c r="K856" s="13">
        <f>ROUND(J856/4,4)</f>
        <v>4.9</v>
      </c>
      <c r="L856" s="11">
        <v>1.6</v>
      </c>
      <c r="M856" s="24">
        <f>K856*L856</f>
        <v>7.840000000000001</v>
      </c>
    </row>
    <row r="857" spans="2:13" ht="15.75">
      <c r="B857" s="19" t="s">
        <v>57</v>
      </c>
      <c r="C857" s="20"/>
      <c r="D857" s="25">
        <v>5.8</v>
      </c>
      <c r="E857" s="25">
        <v>5.5</v>
      </c>
      <c r="F857" s="25">
        <v>5.8</v>
      </c>
      <c r="G857" s="22">
        <v>5.6</v>
      </c>
      <c r="H857" s="25">
        <v>5.5</v>
      </c>
      <c r="I857" s="25">
        <v>5.8</v>
      </c>
      <c r="J857" s="23">
        <f>SUM(D857:I857)-MAX(D857:I857)-MIN(D857:I857)</f>
        <v>22.7</v>
      </c>
      <c r="K857" s="13">
        <f>ROUND(J857/4,4)</f>
        <v>5.675</v>
      </c>
      <c r="L857" s="13">
        <v>2.1</v>
      </c>
      <c r="M857" s="24">
        <f>K857*L857</f>
        <v>11.9175</v>
      </c>
    </row>
    <row r="858" spans="2:13" ht="15.75">
      <c r="B858" s="19"/>
      <c r="C858" s="20"/>
      <c r="D858" s="25">
        <v>3.8</v>
      </c>
      <c r="E858" s="25">
        <v>3.2</v>
      </c>
      <c r="F858" s="25">
        <v>3.5</v>
      </c>
      <c r="G858" s="25">
        <v>4</v>
      </c>
      <c r="H858" s="25">
        <v>3.6</v>
      </c>
      <c r="I858" s="25">
        <v>4.1</v>
      </c>
      <c r="J858" s="23">
        <f>SUM(D858:I858)-MAX(D858:I858)-MIN(D858:I858)</f>
        <v>14.900000000000002</v>
      </c>
      <c r="K858" s="13">
        <f>ROUND(J858/4,4)</f>
        <v>3.725</v>
      </c>
      <c r="L858" s="13">
        <v>2</v>
      </c>
      <c r="M858" s="24">
        <f>K858*L858</f>
        <v>7.45</v>
      </c>
    </row>
    <row r="859" spans="2:13" ht="16.5" thickBot="1">
      <c r="B859" s="28"/>
      <c r="C859" s="29"/>
      <c r="D859" s="32">
        <v>3.7</v>
      </c>
      <c r="E859" s="32">
        <v>3.4</v>
      </c>
      <c r="F859" s="32">
        <v>3.5</v>
      </c>
      <c r="G859" s="32">
        <v>4.4</v>
      </c>
      <c r="H859" s="32">
        <v>4.3</v>
      </c>
      <c r="I859" s="32">
        <v>4</v>
      </c>
      <c r="J859" s="23">
        <f>SUM(D859:I859)-MAX(D859:I859)-MIN(D859:I859)</f>
        <v>15.499999999999998</v>
      </c>
      <c r="K859" s="13">
        <f>ROUND(J859/4,4)</f>
        <v>3.875</v>
      </c>
      <c r="L859" s="13">
        <v>1.6</v>
      </c>
      <c r="M859" s="24">
        <f>K859*L859</f>
        <v>6.2</v>
      </c>
    </row>
    <row r="861" spans="10:13" ht="15.75">
      <c r="J861" s="39" t="s">
        <v>9</v>
      </c>
      <c r="K861" s="39"/>
      <c r="L861" s="11">
        <f>SUM(L856:L859)</f>
        <v>7.300000000000001</v>
      </c>
      <c r="M861" s="40">
        <f>SUM(M856:M859)</f>
        <v>33.4075</v>
      </c>
    </row>
    <row r="862" spans="10:13" ht="15.75">
      <c r="J862" s="39"/>
      <c r="K862" s="39"/>
      <c r="L862" s="39"/>
      <c r="M862" s="40">
        <f>M861/L861*10</f>
        <v>45.763698630136986</v>
      </c>
    </row>
    <row r="864" spans="1:5" ht="16.5" thickBot="1">
      <c r="A864" s="186">
        <f>A854+1</f>
        <v>88</v>
      </c>
      <c r="E864" s="12" t="s">
        <v>4</v>
      </c>
    </row>
    <row r="865" spans="2:13" ht="16.5" thickBot="1">
      <c r="B865" s="48" t="s">
        <v>156</v>
      </c>
      <c r="C865" s="15"/>
      <c r="D865" s="41">
        <v>1</v>
      </c>
      <c r="E865" s="39">
        <v>2</v>
      </c>
      <c r="F865" s="39">
        <v>3</v>
      </c>
      <c r="G865" s="39">
        <v>4</v>
      </c>
      <c r="H865" s="39">
        <v>5</v>
      </c>
      <c r="I865" s="39">
        <v>5</v>
      </c>
      <c r="J865" s="17" t="s">
        <v>5</v>
      </c>
      <c r="K865" s="39" t="s">
        <v>6</v>
      </c>
      <c r="L865" s="39" t="s">
        <v>7</v>
      </c>
      <c r="M865" s="42" t="s">
        <v>8</v>
      </c>
    </row>
    <row r="866" spans="2:13" ht="15.75">
      <c r="B866" s="19">
        <v>2004</v>
      </c>
      <c r="C866" s="20"/>
      <c r="D866" s="21">
        <v>4.8</v>
      </c>
      <c r="E866" s="22">
        <v>4.4</v>
      </c>
      <c r="F866" s="22">
        <v>5</v>
      </c>
      <c r="G866" s="22">
        <v>4.5</v>
      </c>
      <c r="H866" s="22">
        <v>4</v>
      </c>
      <c r="I866" s="22">
        <v>4</v>
      </c>
      <c r="J866" s="23">
        <f>SUM(D866:I866)-MAX(D866:I866)-MIN(D866:I866)</f>
        <v>17.7</v>
      </c>
      <c r="K866" s="13">
        <f>ROUND(J866/4,4)</f>
        <v>4.425</v>
      </c>
      <c r="L866" s="11">
        <v>1.6</v>
      </c>
      <c r="M866" s="24">
        <f>K866*L866</f>
        <v>7.08</v>
      </c>
    </row>
    <row r="867" spans="2:13" ht="15.75">
      <c r="B867" s="19" t="s">
        <v>93</v>
      </c>
      <c r="C867" s="20"/>
      <c r="D867" s="25">
        <v>5.5</v>
      </c>
      <c r="E867" s="25">
        <v>6</v>
      </c>
      <c r="F867" s="25">
        <v>5.7</v>
      </c>
      <c r="G867" s="22">
        <v>6</v>
      </c>
      <c r="H867" s="25">
        <v>5.8</v>
      </c>
      <c r="I867" s="25">
        <v>6</v>
      </c>
      <c r="J867" s="23">
        <f>SUM(D867:I867)-MAX(D867:I867)-MIN(D867:I867)</f>
        <v>23.5</v>
      </c>
      <c r="K867" s="13">
        <f>ROUND(J867/4,4)</f>
        <v>5.875</v>
      </c>
      <c r="L867" s="13">
        <v>2.1</v>
      </c>
      <c r="M867" s="24">
        <f>K867*L867</f>
        <v>12.3375</v>
      </c>
    </row>
    <row r="868" spans="2:13" ht="15.75">
      <c r="B868" s="19"/>
      <c r="C868" s="20"/>
      <c r="D868" s="25">
        <v>4</v>
      </c>
      <c r="E868" s="26">
        <v>4.4</v>
      </c>
      <c r="F868" s="26">
        <v>4.6</v>
      </c>
      <c r="G868" s="26">
        <v>3.9</v>
      </c>
      <c r="H868" s="26">
        <v>4.8</v>
      </c>
      <c r="I868" s="26">
        <v>4.6</v>
      </c>
      <c r="J868" s="23">
        <f>SUM(D868:I868)-MAX(D868:I868)-MIN(D868:I868)</f>
        <v>17.599999999999998</v>
      </c>
      <c r="K868" s="13">
        <f>ROUND(J868/4,4)</f>
        <v>4.4</v>
      </c>
      <c r="L868" s="13">
        <v>2</v>
      </c>
      <c r="M868" s="24">
        <f>K868*L868</f>
        <v>8.8</v>
      </c>
    </row>
    <row r="869" spans="2:13" ht="16.5" thickBot="1">
      <c r="B869" s="28"/>
      <c r="C869" s="29"/>
      <c r="D869" s="32">
        <v>4.5</v>
      </c>
      <c r="E869" s="32">
        <v>5.4</v>
      </c>
      <c r="F869" s="32">
        <v>5</v>
      </c>
      <c r="G869" s="32">
        <v>5.4</v>
      </c>
      <c r="H869" s="32">
        <v>5.4</v>
      </c>
      <c r="I869" s="26">
        <v>5.3</v>
      </c>
      <c r="J869" s="23">
        <f>SUM(D869:I869)-MAX(D869:I869)-MIN(D869:I869)</f>
        <v>21.1</v>
      </c>
      <c r="K869" s="13">
        <f>ROUND(J869/4,4)</f>
        <v>5.275</v>
      </c>
      <c r="L869" s="13">
        <v>1.6</v>
      </c>
      <c r="M869" s="24">
        <f>K869*L869</f>
        <v>8.440000000000001</v>
      </c>
    </row>
    <row r="871" spans="10:13" ht="15.75">
      <c r="J871" s="39" t="s">
        <v>9</v>
      </c>
      <c r="K871" s="39"/>
      <c r="L871" s="11">
        <f>SUM(L866:L869)</f>
        <v>7.300000000000001</v>
      </c>
      <c r="M871" s="40">
        <f>SUM(M866:M869)</f>
        <v>36.6575</v>
      </c>
    </row>
    <row r="872" spans="10:13" ht="15.75">
      <c r="J872" s="39"/>
      <c r="K872" s="39"/>
      <c r="L872" s="39"/>
      <c r="M872" s="40">
        <f>M871/L871*10</f>
        <v>50.21575342465753</v>
      </c>
    </row>
    <row r="873" spans="1:14" ht="15.75">
      <c r="A873" s="5"/>
      <c r="B873" s="2"/>
      <c r="C873" s="2"/>
      <c r="D873" s="5"/>
      <c r="E873" s="5"/>
      <c r="F873" s="5"/>
      <c r="G873" s="5"/>
      <c r="H873" s="5"/>
      <c r="I873" s="5"/>
      <c r="J873" s="5"/>
      <c r="K873" s="5"/>
      <c r="L873" s="5"/>
      <c r="M873" s="2"/>
      <c r="N873" s="2"/>
    </row>
    <row r="874" spans="1:14" ht="15.75">
      <c r="A874" s="5"/>
      <c r="B874" s="2"/>
      <c r="C874" s="2"/>
      <c r="D874" s="5"/>
      <c r="E874" s="5"/>
      <c r="F874" s="5"/>
      <c r="G874" s="5"/>
      <c r="H874" s="5"/>
      <c r="I874" s="5"/>
      <c r="J874" s="5"/>
      <c r="K874" s="5"/>
      <c r="L874" s="4"/>
      <c r="M874" s="43"/>
      <c r="N874" s="2"/>
    </row>
    <row r="875" spans="1:14" ht="15.75">
      <c r="A875" s="5"/>
      <c r="B875" s="2"/>
      <c r="C875" s="2"/>
      <c r="D875" s="5"/>
      <c r="E875" s="5"/>
      <c r="F875" s="5"/>
      <c r="G875" s="5"/>
      <c r="H875" s="5"/>
      <c r="I875" s="5"/>
      <c r="J875" s="5"/>
      <c r="K875" s="5"/>
      <c r="L875" s="5"/>
      <c r="M875" s="43"/>
      <c r="N875" s="2"/>
    </row>
    <row r="876" spans="1:14" ht="15.75">
      <c r="A876" s="5"/>
      <c r="B876" s="2"/>
      <c r="C876" s="2"/>
      <c r="D876" s="5"/>
      <c r="E876" s="5"/>
      <c r="F876" s="5"/>
      <c r="G876" s="5"/>
      <c r="H876" s="5"/>
      <c r="I876" s="5"/>
      <c r="J876" s="5"/>
      <c r="K876" s="5"/>
      <c r="L876" s="5"/>
      <c r="M876" s="2"/>
      <c r="N876" s="2"/>
    </row>
    <row r="877" spans="1:14" ht="16.5" thickBot="1">
      <c r="A877" s="187"/>
      <c r="E877" s="12" t="s">
        <v>4</v>
      </c>
      <c r="N877" s="2"/>
    </row>
    <row r="878" spans="1:14" ht="16.5" thickBot="1">
      <c r="A878" s="5">
        <v>89</v>
      </c>
      <c r="B878" s="48" t="s">
        <v>157</v>
      </c>
      <c r="C878" s="15"/>
      <c r="D878" s="41">
        <v>1</v>
      </c>
      <c r="E878" s="39">
        <v>2</v>
      </c>
      <c r="F878" s="39">
        <v>3</v>
      </c>
      <c r="G878" s="39">
        <v>4</v>
      </c>
      <c r="H878" s="39">
        <v>5</v>
      </c>
      <c r="I878" s="39">
        <v>5</v>
      </c>
      <c r="J878" s="17" t="s">
        <v>5</v>
      </c>
      <c r="K878" s="39" t="s">
        <v>6</v>
      </c>
      <c r="L878" s="39" t="s">
        <v>7</v>
      </c>
      <c r="M878" s="42" t="s">
        <v>8</v>
      </c>
      <c r="N878" s="2"/>
    </row>
    <row r="879" spans="1:14" ht="15.75">
      <c r="A879" s="5"/>
      <c r="B879" s="19">
        <v>2003</v>
      </c>
      <c r="C879" s="20"/>
      <c r="D879" s="21">
        <v>4.3</v>
      </c>
      <c r="E879" s="22">
        <v>3.9</v>
      </c>
      <c r="F879" s="22">
        <v>4</v>
      </c>
      <c r="G879" s="22">
        <v>4.5</v>
      </c>
      <c r="H879" s="22">
        <v>4.3</v>
      </c>
      <c r="I879" s="22">
        <v>4.7</v>
      </c>
      <c r="J879" s="23">
        <f>SUM(D879:I879)-MAX(D879:I879)-MIN(D879:I879)</f>
        <v>17.1</v>
      </c>
      <c r="K879" s="13">
        <f>ROUND(J879/4,4)</f>
        <v>4.275</v>
      </c>
      <c r="L879" s="11">
        <v>1.6</v>
      </c>
      <c r="M879" s="24">
        <f>K879*L879</f>
        <v>6.840000000000001</v>
      </c>
      <c r="N879" s="2"/>
    </row>
    <row r="880" spans="1:14" ht="15.75">
      <c r="A880" s="5"/>
      <c r="B880" s="19" t="s">
        <v>57</v>
      </c>
      <c r="C880" s="20"/>
      <c r="D880" s="25">
        <v>3.6</v>
      </c>
      <c r="E880" s="25">
        <v>3.4</v>
      </c>
      <c r="F880" s="25">
        <v>4</v>
      </c>
      <c r="G880" s="22">
        <v>4.3</v>
      </c>
      <c r="H880" s="25">
        <v>4.6</v>
      </c>
      <c r="I880" s="25">
        <v>4.4</v>
      </c>
      <c r="J880" s="23">
        <f>SUM(D880:I880)-MAX(D880:I880)-MIN(D880:I880)</f>
        <v>16.299999999999997</v>
      </c>
      <c r="K880" s="13">
        <f>ROUND(J880/4,4)</f>
        <v>4.075</v>
      </c>
      <c r="L880" s="13">
        <v>2.1</v>
      </c>
      <c r="M880" s="24">
        <f>K880*L880</f>
        <v>8.557500000000001</v>
      </c>
      <c r="N880" s="2"/>
    </row>
    <row r="881" spans="1:14" ht="15.75">
      <c r="A881" s="5"/>
      <c r="B881" s="19"/>
      <c r="C881" s="20"/>
      <c r="D881" s="25">
        <v>2.8</v>
      </c>
      <c r="E881" s="26">
        <v>2.4</v>
      </c>
      <c r="F881" s="26">
        <v>2.6</v>
      </c>
      <c r="G881" s="26">
        <v>3.5</v>
      </c>
      <c r="H881" s="26">
        <v>3.8</v>
      </c>
      <c r="I881" s="26">
        <v>4.5</v>
      </c>
      <c r="J881" s="23">
        <f>SUM(D881:I881)-MAX(D881:I881)-MIN(D881:I881)</f>
        <v>12.699999999999998</v>
      </c>
      <c r="K881" s="13">
        <f>ROUND(J881/4,4)</f>
        <v>3.175</v>
      </c>
      <c r="L881" s="13">
        <v>2</v>
      </c>
      <c r="M881" s="24">
        <f>K881*L881</f>
        <v>6.35</v>
      </c>
      <c r="N881" s="2"/>
    </row>
    <row r="882" spans="1:14" ht="16.5" thickBot="1">
      <c r="A882" s="5"/>
      <c r="B882" s="28"/>
      <c r="C882" s="29"/>
      <c r="D882" s="32">
        <v>4.8</v>
      </c>
      <c r="E882" s="32">
        <v>4.2</v>
      </c>
      <c r="F882" s="32">
        <v>4.4</v>
      </c>
      <c r="G882" s="32">
        <v>4.4</v>
      </c>
      <c r="H882" s="32">
        <v>4.3</v>
      </c>
      <c r="I882" s="26">
        <v>4.5</v>
      </c>
      <c r="J882" s="23">
        <f>SUM(D882:I882)-MAX(D882:I882)-MIN(D882:I882)</f>
        <v>17.6</v>
      </c>
      <c r="K882" s="13">
        <f>ROUND(J882/4,4)</f>
        <v>4.4</v>
      </c>
      <c r="L882" s="13">
        <v>1.6</v>
      </c>
      <c r="M882" s="24">
        <f>K882*L882</f>
        <v>7.040000000000001</v>
      </c>
      <c r="N882" s="2"/>
    </row>
    <row r="883" spans="1:14" ht="15.75">
      <c r="A883" s="5"/>
      <c r="N883" s="2"/>
    </row>
    <row r="884" spans="1:14" ht="15.75">
      <c r="A884" s="5"/>
      <c r="J884" s="39" t="s">
        <v>9</v>
      </c>
      <c r="K884" s="39"/>
      <c r="L884" s="11">
        <f>SUM(L879:L882)</f>
        <v>7.300000000000001</v>
      </c>
      <c r="M884" s="40">
        <f>SUM(M879:M882)</f>
        <v>28.7875</v>
      </c>
      <c r="N884" s="2"/>
    </row>
    <row r="885" spans="1:14" ht="15.75">
      <c r="A885" s="5"/>
      <c r="J885" s="39"/>
      <c r="K885" s="39"/>
      <c r="L885" s="39"/>
      <c r="M885" s="40">
        <f>M884/L884*10</f>
        <v>39.43493150684931</v>
      </c>
      <c r="N885" s="2"/>
    </row>
    <row r="886" spans="1:14" ht="15.75">
      <c r="A886" s="187"/>
      <c r="B886" s="2"/>
      <c r="C886" s="2"/>
      <c r="D886" s="5"/>
      <c r="E886" s="5"/>
      <c r="F886" s="5"/>
      <c r="G886" s="5"/>
      <c r="H886" s="5"/>
      <c r="I886" s="5"/>
      <c r="J886" s="5"/>
      <c r="K886" s="5"/>
      <c r="L886" s="5"/>
      <c r="M886" s="2"/>
      <c r="N886" s="2"/>
    </row>
    <row r="887" spans="1:14" ht="15.75">
      <c r="A887" s="5"/>
      <c r="B887" s="6"/>
      <c r="C887" s="54"/>
      <c r="D887" s="5"/>
      <c r="E887" s="5"/>
      <c r="F887" s="5"/>
      <c r="G887" s="5"/>
      <c r="H887" s="5"/>
      <c r="I887" s="5"/>
      <c r="J887" s="184"/>
      <c r="K887" s="5"/>
      <c r="L887" s="5"/>
      <c r="M887" s="2"/>
      <c r="N887" s="2"/>
    </row>
    <row r="888" spans="1:14" ht="16.5" thickBot="1">
      <c r="A888" s="5"/>
      <c r="E888" s="12" t="s">
        <v>4</v>
      </c>
      <c r="N888" s="2"/>
    </row>
    <row r="889" spans="1:14" ht="16.5" thickBot="1">
      <c r="A889" s="5">
        <v>90</v>
      </c>
      <c r="B889" s="48" t="s">
        <v>158</v>
      </c>
      <c r="C889" s="15"/>
      <c r="D889" s="41">
        <v>1</v>
      </c>
      <c r="E889" s="39">
        <v>2</v>
      </c>
      <c r="F889" s="39">
        <v>3</v>
      </c>
      <c r="G889" s="39">
        <v>4</v>
      </c>
      <c r="H889" s="39">
        <v>5</v>
      </c>
      <c r="I889" s="39">
        <v>5</v>
      </c>
      <c r="J889" s="17" t="s">
        <v>5</v>
      </c>
      <c r="K889" s="39" t="s">
        <v>6</v>
      </c>
      <c r="L889" s="39" t="s">
        <v>7</v>
      </c>
      <c r="M889" s="42" t="s">
        <v>8</v>
      </c>
      <c r="N889" s="2"/>
    </row>
    <row r="890" spans="1:14" ht="15.75">
      <c r="A890" s="5"/>
      <c r="B890" s="19">
        <v>2003</v>
      </c>
      <c r="C890" s="20"/>
      <c r="D890" s="21">
        <v>3.7</v>
      </c>
      <c r="E890" s="22">
        <v>3.7</v>
      </c>
      <c r="F890" s="22">
        <v>3.5</v>
      </c>
      <c r="G890" s="22">
        <v>4</v>
      </c>
      <c r="H890" s="22">
        <v>3.7</v>
      </c>
      <c r="I890" s="22">
        <v>3.5</v>
      </c>
      <c r="J890" s="23">
        <f>SUM(D890:I890)-MAX(D890:I890)-MIN(D890:I890)</f>
        <v>14.600000000000001</v>
      </c>
      <c r="K890" s="13">
        <f>ROUND(J890/4,4)</f>
        <v>3.65</v>
      </c>
      <c r="L890" s="11">
        <v>1.6</v>
      </c>
      <c r="M890" s="24">
        <f>K890*L890</f>
        <v>5.84</v>
      </c>
      <c r="N890" s="2"/>
    </row>
    <row r="891" spans="1:14" ht="15.75">
      <c r="A891" s="5"/>
      <c r="B891" s="19" t="s">
        <v>63</v>
      </c>
      <c r="C891" s="20"/>
      <c r="D891" s="25">
        <v>4</v>
      </c>
      <c r="E891" s="25">
        <v>4.5</v>
      </c>
      <c r="F891" s="25">
        <v>4.4</v>
      </c>
      <c r="G891" s="22">
        <v>4.8</v>
      </c>
      <c r="H891" s="25">
        <v>5</v>
      </c>
      <c r="I891" s="25">
        <v>5.1</v>
      </c>
      <c r="J891" s="23">
        <f>SUM(D891:I891)-MAX(D891:I891)-MIN(D891:I891)</f>
        <v>18.699999999999996</v>
      </c>
      <c r="K891" s="13">
        <f>ROUND(J891/4,4)</f>
        <v>4.675</v>
      </c>
      <c r="L891" s="13">
        <v>2.1</v>
      </c>
      <c r="M891" s="24">
        <f>K891*L891</f>
        <v>9.8175</v>
      </c>
      <c r="N891" s="2"/>
    </row>
    <row r="892" spans="1:14" ht="15.75">
      <c r="A892" s="5"/>
      <c r="B892" s="19"/>
      <c r="C892" s="20"/>
      <c r="D892" s="25">
        <v>3.4</v>
      </c>
      <c r="E892" s="26">
        <v>2.3</v>
      </c>
      <c r="F892" s="26">
        <v>2.3</v>
      </c>
      <c r="G892" s="26">
        <v>2.5</v>
      </c>
      <c r="H892" s="26">
        <v>2.9</v>
      </c>
      <c r="I892" s="26">
        <v>2.7</v>
      </c>
      <c r="J892" s="23">
        <f>SUM(D892:I892)-MAX(D892:I892)-MIN(D892:I892)</f>
        <v>10.400000000000002</v>
      </c>
      <c r="K892" s="13">
        <f>ROUND(J892/4,4)</f>
        <v>2.6</v>
      </c>
      <c r="L892" s="13">
        <v>2</v>
      </c>
      <c r="M892" s="24">
        <f>K892*L892</f>
        <v>5.2</v>
      </c>
      <c r="N892" s="2"/>
    </row>
    <row r="893" spans="1:14" ht="16.5" thickBot="1">
      <c r="A893" s="5"/>
      <c r="B893" s="28"/>
      <c r="C893" s="29"/>
      <c r="D893" s="32">
        <v>4.1</v>
      </c>
      <c r="E893" s="32">
        <v>4.3</v>
      </c>
      <c r="F893" s="32">
        <v>4.6</v>
      </c>
      <c r="G893" s="32">
        <v>4</v>
      </c>
      <c r="H893" s="32">
        <v>3.9</v>
      </c>
      <c r="I893" s="26">
        <v>3.8</v>
      </c>
      <c r="J893" s="23">
        <f>SUM(D893:I893)-MAX(D893:I893)-MIN(D893:I893)</f>
        <v>16.3</v>
      </c>
      <c r="K893" s="13">
        <f>ROUND(J893/4,4)</f>
        <v>4.075</v>
      </c>
      <c r="L893" s="13">
        <v>1.6</v>
      </c>
      <c r="M893" s="24">
        <f>K893*L893</f>
        <v>6.5200000000000005</v>
      </c>
      <c r="N893" s="2"/>
    </row>
    <row r="894" spans="1:14" ht="15.75">
      <c r="A894" s="5"/>
      <c r="N894" s="2"/>
    </row>
    <row r="895" spans="1:14" ht="15.75">
      <c r="A895" s="5"/>
      <c r="J895" s="39" t="s">
        <v>9</v>
      </c>
      <c r="K895" s="39"/>
      <c r="L895" s="11">
        <f>SUM(L890:L893)</f>
        <v>7.300000000000001</v>
      </c>
      <c r="M895" s="40">
        <f>SUM(M890:M893)</f>
        <v>27.3775</v>
      </c>
      <c r="N895" s="2"/>
    </row>
    <row r="896" spans="1:14" ht="15.75">
      <c r="A896" s="187"/>
      <c r="J896" s="39"/>
      <c r="K896" s="39"/>
      <c r="L896" s="39"/>
      <c r="M896" s="40">
        <f>M895/L895*10</f>
        <v>37.50342465753425</v>
      </c>
      <c r="N896" s="2"/>
    </row>
    <row r="897" spans="1:14" ht="15.75">
      <c r="A897" s="5"/>
      <c r="B897" s="2"/>
      <c r="C897" s="2"/>
      <c r="D897" s="55"/>
      <c r="E897" s="55"/>
      <c r="F897" s="55"/>
      <c r="G897" s="55"/>
      <c r="H897" s="55"/>
      <c r="I897" s="55"/>
      <c r="J897" s="184"/>
      <c r="K897" s="4"/>
      <c r="L897" s="4"/>
      <c r="M897" s="56"/>
      <c r="N897" s="2"/>
    </row>
    <row r="898" spans="1:14" ht="15.75">
      <c r="A898" s="5"/>
      <c r="B898" s="2"/>
      <c r="C898" s="2"/>
      <c r="D898" s="55"/>
      <c r="E898" s="55"/>
      <c r="F898" s="55"/>
      <c r="G898" s="55"/>
      <c r="H898" s="55"/>
      <c r="I898" s="55"/>
      <c r="J898" s="184"/>
      <c r="K898" s="4"/>
      <c r="L898" s="4"/>
      <c r="M898" s="56"/>
      <c r="N898" s="2"/>
    </row>
    <row r="899" spans="1:14" ht="16.5" thickBot="1">
      <c r="A899" s="5"/>
      <c r="E899" s="12" t="s">
        <v>4</v>
      </c>
      <c r="N899" s="2"/>
    </row>
    <row r="900" spans="1:14" ht="16.5" thickBot="1">
      <c r="A900" s="5">
        <v>91</v>
      </c>
      <c r="B900" s="48" t="s">
        <v>159</v>
      </c>
      <c r="C900" s="15"/>
      <c r="D900" s="41">
        <v>1</v>
      </c>
      <c r="E900" s="39">
        <v>2</v>
      </c>
      <c r="F900" s="39">
        <v>3</v>
      </c>
      <c r="G900" s="39">
        <v>4</v>
      </c>
      <c r="H900" s="39">
        <v>5</v>
      </c>
      <c r="I900" s="39">
        <v>5</v>
      </c>
      <c r="J900" s="17" t="s">
        <v>5</v>
      </c>
      <c r="K900" s="39" t="s">
        <v>6</v>
      </c>
      <c r="L900" s="39" t="s">
        <v>7</v>
      </c>
      <c r="M900" s="42" t="s">
        <v>8</v>
      </c>
      <c r="N900" s="2"/>
    </row>
    <row r="901" spans="1:14" ht="15.75">
      <c r="A901" s="5"/>
      <c r="B901" s="19">
        <v>2003</v>
      </c>
      <c r="C901" s="20"/>
      <c r="D901" s="21">
        <v>4</v>
      </c>
      <c r="E901" s="22">
        <v>3.8</v>
      </c>
      <c r="F901" s="22">
        <v>3.4</v>
      </c>
      <c r="G901" s="22">
        <v>3.6</v>
      </c>
      <c r="H901" s="22">
        <v>3.7</v>
      </c>
      <c r="I901" s="22">
        <v>3.8</v>
      </c>
      <c r="J901" s="23">
        <f>SUM(D901:I901)-MAX(D901:I901)-MIN(D901:I901)</f>
        <v>14.9</v>
      </c>
      <c r="K901" s="13">
        <f>ROUND(J901/4,4)</f>
        <v>3.725</v>
      </c>
      <c r="L901" s="11">
        <v>1.6</v>
      </c>
      <c r="M901" s="24">
        <f>K901*L901</f>
        <v>5.960000000000001</v>
      </c>
      <c r="N901" s="2"/>
    </row>
    <row r="902" spans="1:14" ht="15.75">
      <c r="A902" s="5"/>
      <c r="B902" s="19" t="s">
        <v>78</v>
      </c>
      <c r="C902" s="20"/>
      <c r="D902" s="25">
        <v>5.3</v>
      </c>
      <c r="E902" s="25">
        <v>5</v>
      </c>
      <c r="F902" s="25">
        <v>5.1</v>
      </c>
      <c r="G902" s="22">
        <v>4.7</v>
      </c>
      <c r="H902" s="25">
        <v>5</v>
      </c>
      <c r="I902" s="25">
        <v>5</v>
      </c>
      <c r="J902" s="23">
        <f>SUM(D902:I902)-MAX(D902:I902)-MIN(D902:I902)</f>
        <v>20.1</v>
      </c>
      <c r="K902" s="13">
        <f>ROUND(J902/4,4)</f>
        <v>5.025</v>
      </c>
      <c r="L902" s="13">
        <v>2.1</v>
      </c>
      <c r="M902" s="24">
        <f>K902*L902</f>
        <v>10.552500000000002</v>
      </c>
      <c r="N902" s="2"/>
    </row>
    <row r="903" spans="1:14" ht="15.75">
      <c r="A903" s="5"/>
      <c r="B903" s="19"/>
      <c r="C903" s="20"/>
      <c r="D903" s="25">
        <v>2.2</v>
      </c>
      <c r="E903" s="26">
        <v>2</v>
      </c>
      <c r="F903" s="26">
        <v>2</v>
      </c>
      <c r="G903" s="26">
        <v>1.5</v>
      </c>
      <c r="H903" s="26">
        <v>2.3</v>
      </c>
      <c r="I903" s="26">
        <v>2.6</v>
      </c>
      <c r="J903" s="23">
        <f>SUM(D903:I903)-MAX(D903:I903)-MIN(D903:I903)</f>
        <v>8.5</v>
      </c>
      <c r="K903" s="13">
        <f>ROUND(J903/4,4)</f>
        <v>2.125</v>
      </c>
      <c r="L903" s="13">
        <v>2</v>
      </c>
      <c r="M903" s="24">
        <f>K903*L903</f>
        <v>4.25</v>
      </c>
      <c r="N903" s="2"/>
    </row>
    <row r="904" spans="1:14" ht="16.5" thickBot="1">
      <c r="A904" s="187"/>
      <c r="B904" s="28"/>
      <c r="C904" s="29"/>
      <c r="D904" s="32">
        <v>3.2</v>
      </c>
      <c r="E904" s="32">
        <v>3.2</v>
      </c>
      <c r="F904" s="32">
        <v>3.5</v>
      </c>
      <c r="G904" s="32">
        <v>3.1</v>
      </c>
      <c r="H904" s="32">
        <v>3.4</v>
      </c>
      <c r="I904" s="26">
        <v>3.3</v>
      </c>
      <c r="J904" s="23">
        <f>SUM(D904:I904)-MAX(D904:I904)-MIN(D904:I904)</f>
        <v>13.1</v>
      </c>
      <c r="K904" s="13">
        <f>ROUND(J904/4,4)</f>
        <v>3.275</v>
      </c>
      <c r="L904" s="13">
        <v>1.6</v>
      </c>
      <c r="M904" s="24">
        <f>K904*L904</f>
        <v>5.24</v>
      </c>
      <c r="N904" s="2"/>
    </row>
    <row r="905" spans="1:14" ht="15.75">
      <c r="A905" s="5"/>
      <c r="N905" s="2"/>
    </row>
    <row r="906" spans="1:14" ht="15.75">
      <c r="A906" s="5"/>
      <c r="J906" s="39" t="s">
        <v>9</v>
      </c>
      <c r="K906" s="39"/>
      <c r="L906" s="11">
        <f>SUM(L901:L904)</f>
        <v>7.300000000000001</v>
      </c>
      <c r="M906" s="40">
        <f>SUM(M901:M904)</f>
        <v>26.002500000000005</v>
      </c>
      <c r="N906" s="2"/>
    </row>
    <row r="907" spans="1:14" ht="15.75">
      <c r="A907" s="5"/>
      <c r="J907" s="39"/>
      <c r="K907" s="39"/>
      <c r="L907" s="39"/>
      <c r="M907" s="40">
        <f>M906/L906*10</f>
        <v>35.619863013698634</v>
      </c>
      <c r="N907" s="2"/>
    </row>
    <row r="908" spans="1:14" ht="15.75">
      <c r="A908" s="5"/>
      <c r="B908" s="2"/>
      <c r="C908" s="2"/>
      <c r="D908" s="55"/>
      <c r="E908" s="55"/>
      <c r="F908" s="55"/>
      <c r="G908" s="55"/>
      <c r="H908" s="55"/>
      <c r="I908" s="55"/>
      <c r="J908" s="184"/>
      <c r="K908" s="4"/>
      <c r="L908" s="4"/>
      <c r="M908" s="56"/>
      <c r="N908" s="2"/>
    </row>
    <row r="909" spans="1:14" ht="15.75">
      <c r="A909" s="5"/>
      <c r="B909" s="2"/>
      <c r="C909" s="2"/>
      <c r="D909" s="5"/>
      <c r="E909" s="5"/>
      <c r="F909" s="5"/>
      <c r="G909" s="5"/>
      <c r="H909" s="5"/>
      <c r="I909" s="5"/>
      <c r="J909" s="184"/>
      <c r="K909" s="5"/>
      <c r="L909" s="5"/>
      <c r="M909" s="2"/>
      <c r="N909" s="2"/>
    </row>
    <row r="910" spans="1:14" ht="16.5" thickBot="1">
      <c r="A910" s="5"/>
      <c r="E910" s="12" t="s">
        <v>4</v>
      </c>
      <c r="N910" s="2"/>
    </row>
    <row r="911" spans="1:14" ht="16.5" thickBot="1">
      <c r="A911" s="5">
        <v>92</v>
      </c>
      <c r="B911" s="48" t="s">
        <v>160</v>
      </c>
      <c r="C911" s="15"/>
      <c r="D911" s="41">
        <v>1</v>
      </c>
      <c r="E911" s="39">
        <v>2</v>
      </c>
      <c r="F911" s="39">
        <v>3</v>
      </c>
      <c r="G911" s="39">
        <v>4</v>
      </c>
      <c r="H911" s="39">
        <v>5</v>
      </c>
      <c r="I911" s="39">
        <v>5</v>
      </c>
      <c r="J911" s="17" t="s">
        <v>5</v>
      </c>
      <c r="K911" s="39" t="s">
        <v>6</v>
      </c>
      <c r="L911" s="39" t="s">
        <v>7</v>
      </c>
      <c r="M911" s="42" t="s">
        <v>8</v>
      </c>
      <c r="N911" s="2"/>
    </row>
    <row r="912" spans="1:14" ht="15.75">
      <c r="A912" s="5"/>
      <c r="B912" s="19">
        <v>2005</v>
      </c>
      <c r="C912" s="20"/>
      <c r="D912" s="21">
        <v>3.5</v>
      </c>
      <c r="E912" s="22">
        <v>3.4</v>
      </c>
      <c r="F912" s="22">
        <v>3.4</v>
      </c>
      <c r="G912" s="22">
        <v>4</v>
      </c>
      <c r="H912" s="22">
        <v>3.2</v>
      </c>
      <c r="I912" s="22">
        <v>4.2</v>
      </c>
      <c r="J912" s="23">
        <f>SUM(D912:I912)-MAX(D912:I912)-MIN(D912:I912)</f>
        <v>14.3</v>
      </c>
      <c r="K912" s="13">
        <f>ROUND(J912/4,4)</f>
        <v>3.575</v>
      </c>
      <c r="L912" s="11">
        <v>1.6</v>
      </c>
      <c r="M912" s="24">
        <f>K912*L912</f>
        <v>5.720000000000001</v>
      </c>
      <c r="N912" s="2"/>
    </row>
    <row r="913" spans="1:14" ht="15.75">
      <c r="A913" s="187"/>
      <c r="B913" s="19" t="s">
        <v>78</v>
      </c>
      <c r="C913" s="20"/>
      <c r="D913" s="25">
        <v>5.7</v>
      </c>
      <c r="E913" s="25">
        <v>5.2</v>
      </c>
      <c r="F913" s="25">
        <v>5.6</v>
      </c>
      <c r="G913" s="22">
        <v>5.4</v>
      </c>
      <c r="H913" s="25">
        <v>5.3</v>
      </c>
      <c r="I913" s="25">
        <v>5</v>
      </c>
      <c r="J913" s="23">
        <f>SUM(D913:I913)-MAX(D913:I913)-MIN(D913:I913)</f>
        <v>21.500000000000004</v>
      </c>
      <c r="K913" s="13">
        <f>ROUND(J913/4,4)</f>
        <v>5.375</v>
      </c>
      <c r="L913" s="13">
        <v>2.1</v>
      </c>
      <c r="M913" s="24">
        <f>K913*L913</f>
        <v>11.2875</v>
      </c>
      <c r="N913" s="2"/>
    </row>
    <row r="914" spans="1:14" ht="15.75">
      <c r="A914" s="5"/>
      <c r="B914" s="19"/>
      <c r="C914" s="20"/>
      <c r="D914" s="25">
        <v>2</v>
      </c>
      <c r="E914" s="26">
        <v>2.4</v>
      </c>
      <c r="F914" s="26">
        <v>2</v>
      </c>
      <c r="G914" s="26">
        <v>3</v>
      </c>
      <c r="H914" s="26">
        <v>2</v>
      </c>
      <c r="I914" s="26">
        <v>2.7</v>
      </c>
      <c r="J914" s="23">
        <f>SUM(D914:I914)-MAX(D914:I914)-MIN(D914:I914)</f>
        <v>9.100000000000001</v>
      </c>
      <c r="K914" s="13">
        <f>ROUND(J914/4,4)</f>
        <v>2.275</v>
      </c>
      <c r="L914" s="13">
        <v>2</v>
      </c>
      <c r="M914" s="24">
        <f>K914*L914</f>
        <v>4.55</v>
      </c>
      <c r="N914" s="2"/>
    </row>
    <row r="915" spans="1:14" ht="16.5" thickBot="1">
      <c r="A915" s="5"/>
      <c r="B915" s="28"/>
      <c r="C915" s="29"/>
      <c r="D915" s="32">
        <v>5.3</v>
      </c>
      <c r="E915" s="32">
        <v>4.9</v>
      </c>
      <c r="F915" s="32">
        <v>5.2</v>
      </c>
      <c r="G915" s="32">
        <v>4.7</v>
      </c>
      <c r="H915" s="32">
        <v>5</v>
      </c>
      <c r="I915" s="26">
        <v>5</v>
      </c>
      <c r="J915" s="23">
        <f>SUM(D915:I915)-MAX(D915:I915)-MIN(D915:I915)</f>
        <v>20.099999999999998</v>
      </c>
      <c r="K915" s="13">
        <f>ROUND(J915/4,4)</f>
        <v>5.025</v>
      </c>
      <c r="L915" s="13">
        <v>1.6</v>
      </c>
      <c r="M915" s="24">
        <f>K915*L915</f>
        <v>8.040000000000001</v>
      </c>
      <c r="N915" s="2"/>
    </row>
    <row r="916" spans="1:14" ht="15.75">
      <c r="A916" s="5"/>
      <c r="N916" s="2"/>
    </row>
    <row r="917" spans="1:14" ht="15.75">
      <c r="A917" s="5"/>
      <c r="J917" s="39" t="s">
        <v>9</v>
      </c>
      <c r="K917" s="39"/>
      <c r="L917" s="11">
        <f>SUM(L912:L915)</f>
        <v>7.300000000000001</v>
      </c>
      <c r="M917" s="40">
        <f>SUM(M912:M915)</f>
        <v>29.597500000000004</v>
      </c>
      <c r="N917" s="2"/>
    </row>
    <row r="918" spans="1:14" ht="15.75">
      <c r="A918" s="5"/>
      <c r="J918" s="39"/>
      <c r="K918" s="39"/>
      <c r="L918" s="39"/>
      <c r="M918" s="40">
        <f>M917/L917*10</f>
        <v>40.544520547945204</v>
      </c>
      <c r="N918" s="2"/>
    </row>
    <row r="919" spans="1:14" ht="15.75">
      <c r="A919" s="5"/>
      <c r="B919" s="2"/>
      <c r="C919" s="2"/>
      <c r="D919" s="5"/>
      <c r="E919" s="5"/>
      <c r="F919" s="5"/>
      <c r="G919" s="5"/>
      <c r="H919" s="5"/>
      <c r="I919" s="5"/>
      <c r="J919" s="184"/>
      <c r="K919" s="5"/>
      <c r="L919" s="4"/>
      <c r="M919" s="43"/>
      <c r="N919" s="2"/>
    </row>
    <row r="920" spans="1:14" ht="15.75">
      <c r="A920" s="5"/>
      <c r="B920" s="2"/>
      <c r="C920" s="2"/>
      <c r="D920" s="5"/>
      <c r="E920" s="5"/>
      <c r="F920" s="5"/>
      <c r="G920" s="5"/>
      <c r="H920" s="5"/>
      <c r="I920" s="5"/>
      <c r="J920" s="184"/>
      <c r="K920" s="5"/>
      <c r="L920" s="5"/>
      <c r="M920" s="43"/>
      <c r="N920" s="2"/>
    </row>
    <row r="921" spans="1:14" ht="16.5" thickBot="1">
      <c r="A921" s="187"/>
      <c r="E921" s="12" t="s">
        <v>4</v>
      </c>
      <c r="N921" s="2"/>
    </row>
    <row r="922" spans="1:14" ht="16.5" thickBot="1">
      <c r="A922" s="187">
        <v>93</v>
      </c>
      <c r="B922" s="48" t="s">
        <v>161</v>
      </c>
      <c r="C922" s="15"/>
      <c r="D922" s="41">
        <v>1</v>
      </c>
      <c r="E922" s="39">
        <v>2</v>
      </c>
      <c r="F922" s="39">
        <v>3</v>
      </c>
      <c r="G922" s="39">
        <v>4</v>
      </c>
      <c r="H922" s="39">
        <v>5</v>
      </c>
      <c r="I922" s="39">
        <v>5</v>
      </c>
      <c r="J922" s="17" t="s">
        <v>5</v>
      </c>
      <c r="K922" s="39" t="s">
        <v>6</v>
      </c>
      <c r="L922" s="39" t="s">
        <v>7</v>
      </c>
      <c r="M922" s="42" t="s">
        <v>8</v>
      </c>
      <c r="N922" s="2"/>
    </row>
    <row r="923" spans="1:14" ht="15.75">
      <c r="A923" s="187"/>
      <c r="B923" s="19">
        <v>2005</v>
      </c>
      <c r="C923" s="20"/>
      <c r="D923" s="21">
        <v>3.6</v>
      </c>
      <c r="E923" s="22">
        <v>3.3</v>
      </c>
      <c r="F923" s="22">
        <v>3.3</v>
      </c>
      <c r="G923" s="22">
        <v>3</v>
      </c>
      <c r="H923" s="22">
        <v>3.3</v>
      </c>
      <c r="I923" s="22">
        <v>3.6</v>
      </c>
      <c r="J923" s="23">
        <f>SUM(D923:I923)-MAX(D923:I923)-MIN(D923:I923)</f>
        <v>13.5</v>
      </c>
      <c r="K923" s="13">
        <f>ROUND(J923/4,4)</f>
        <v>3.375</v>
      </c>
      <c r="L923" s="11">
        <v>1.6</v>
      </c>
      <c r="M923" s="24">
        <f>K923*L923</f>
        <v>5.4</v>
      </c>
      <c r="N923" s="2"/>
    </row>
    <row r="924" spans="1:14" ht="15.75">
      <c r="A924" s="187"/>
      <c r="B924" s="19" t="s">
        <v>63</v>
      </c>
      <c r="C924" s="20"/>
      <c r="D924" s="25">
        <v>3.8</v>
      </c>
      <c r="E924" s="25">
        <v>4</v>
      </c>
      <c r="F924" s="25">
        <v>3.7</v>
      </c>
      <c r="G924" s="22">
        <v>3.9</v>
      </c>
      <c r="H924" s="25">
        <v>4</v>
      </c>
      <c r="I924" s="25">
        <v>4</v>
      </c>
      <c r="J924" s="23">
        <f>SUM(D924:I924)-MAX(D924:I924)-MIN(D924:I924)</f>
        <v>15.7</v>
      </c>
      <c r="K924" s="13">
        <f>ROUND(J924/4,4)</f>
        <v>3.925</v>
      </c>
      <c r="L924" s="13">
        <v>2.1</v>
      </c>
      <c r="M924" s="24">
        <f>K924*L924</f>
        <v>8.2425</v>
      </c>
      <c r="N924" s="2"/>
    </row>
    <row r="925" spans="1:14" ht="15.75">
      <c r="A925" s="187"/>
      <c r="B925" s="19"/>
      <c r="C925" s="20"/>
      <c r="D925" s="25">
        <v>1.9</v>
      </c>
      <c r="E925" s="26">
        <v>1.6</v>
      </c>
      <c r="F925" s="26">
        <v>1.5</v>
      </c>
      <c r="G925" s="26">
        <v>1.6</v>
      </c>
      <c r="H925" s="26">
        <v>2.5</v>
      </c>
      <c r="I925" s="26">
        <v>2.3</v>
      </c>
      <c r="J925" s="23">
        <f>SUM(D925:I925)-MAX(D925:I925)-MIN(D925:I925)</f>
        <v>7.399999999999999</v>
      </c>
      <c r="K925" s="13">
        <f>ROUND(J925/4,4)</f>
        <v>1.85</v>
      </c>
      <c r="L925" s="13">
        <v>2</v>
      </c>
      <c r="M925" s="24">
        <f>K925*L925</f>
        <v>3.7</v>
      </c>
      <c r="N925" s="2"/>
    </row>
    <row r="926" spans="1:14" ht="16.5" thickBot="1">
      <c r="A926" s="187"/>
      <c r="B926" s="28"/>
      <c r="C926" s="29"/>
      <c r="D926" s="32">
        <v>3.6</v>
      </c>
      <c r="E926" s="32">
        <v>3.5</v>
      </c>
      <c r="F926" s="32">
        <v>3.3</v>
      </c>
      <c r="G926" s="32">
        <v>3.4</v>
      </c>
      <c r="H926" s="32">
        <v>3</v>
      </c>
      <c r="I926" s="26">
        <v>3.6</v>
      </c>
      <c r="J926" s="23">
        <f>SUM(D926:I926)-MAX(D926:I926)-MIN(D926:I926)</f>
        <v>13.799999999999997</v>
      </c>
      <c r="K926" s="13">
        <f>ROUND(J926/4,4)</f>
        <v>3.45</v>
      </c>
      <c r="L926" s="13">
        <v>1.6</v>
      </c>
      <c r="M926" s="24">
        <f>K926*L926</f>
        <v>5.5200000000000005</v>
      </c>
      <c r="N926" s="2"/>
    </row>
    <row r="927" spans="1:14" ht="15.75">
      <c r="A927" s="187"/>
      <c r="N927" s="2"/>
    </row>
    <row r="928" spans="1:14" ht="15.75">
      <c r="A928" s="187"/>
      <c r="J928" s="39" t="s">
        <v>9</v>
      </c>
      <c r="K928" s="39"/>
      <c r="L928" s="11">
        <f>SUM(L923:L926)</f>
        <v>7.300000000000001</v>
      </c>
      <c r="M928" s="40">
        <f>SUM(M923:M926)</f>
        <v>22.8625</v>
      </c>
      <c r="N928" s="2"/>
    </row>
    <row r="929" spans="1:14" ht="15.75">
      <c r="A929" s="187"/>
      <c r="J929" s="39"/>
      <c r="K929" s="39"/>
      <c r="L929" s="39"/>
      <c r="M929" s="40">
        <f>M928/L928*10</f>
        <v>31.31849315068493</v>
      </c>
      <c r="N929" s="2"/>
    </row>
    <row r="930" spans="1:14" ht="15.75">
      <c r="A930" s="187"/>
      <c r="B930" s="6"/>
      <c r="C930" s="54"/>
      <c r="D930" s="5"/>
      <c r="E930" s="5"/>
      <c r="F930" s="5"/>
      <c r="G930" s="5"/>
      <c r="H930" s="5"/>
      <c r="I930" s="5"/>
      <c r="J930" s="184"/>
      <c r="K930" s="5"/>
      <c r="L930" s="5"/>
      <c r="M930" s="2"/>
      <c r="N930" s="2"/>
    </row>
    <row r="931" spans="1:14" ht="15.75">
      <c r="A931" s="187"/>
      <c r="B931" s="2"/>
      <c r="C931" s="2"/>
      <c r="D931" s="55"/>
      <c r="E931" s="55"/>
      <c r="F931" s="55"/>
      <c r="G931" s="55"/>
      <c r="H931" s="55"/>
      <c r="I931" s="55"/>
      <c r="J931" s="184"/>
      <c r="K931" s="4"/>
      <c r="L931" s="4"/>
      <c r="M931" s="56"/>
      <c r="N931" s="2"/>
    </row>
    <row r="932" spans="1:14" ht="16.5" thickBot="1">
      <c r="A932" s="187"/>
      <c r="E932" s="12" t="s">
        <v>4</v>
      </c>
      <c r="N932" s="2"/>
    </row>
    <row r="933" spans="1:14" ht="16.5" thickBot="1">
      <c r="A933" s="187">
        <v>94</v>
      </c>
      <c r="B933" s="48" t="s">
        <v>162</v>
      </c>
      <c r="C933" s="15"/>
      <c r="D933" s="41">
        <v>1</v>
      </c>
      <c r="E933" s="39">
        <v>2</v>
      </c>
      <c r="F933" s="39">
        <v>3</v>
      </c>
      <c r="G933" s="39">
        <v>4</v>
      </c>
      <c r="H933" s="39">
        <v>5</v>
      </c>
      <c r="I933" s="39">
        <v>5</v>
      </c>
      <c r="J933" s="17" t="s">
        <v>5</v>
      </c>
      <c r="K933" s="39" t="s">
        <v>6</v>
      </c>
      <c r="L933" s="39" t="s">
        <v>7</v>
      </c>
      <c r="M933" s="42" t="s">
        <v>8</v>
      </c>
      <c r="N933" s="2"/>
    </row>
    <row r="934" spans="1:14" ht="15.75">
      <c r="A934" s="187"/>
      <c r="B934" s="19">
        <v>2003</v>
      </c>
      <c r="C934" s="20"/>
      <c r="D934" s="21">
        <v>5.6</v>
      </c>
      <c r="E934" s="22">
        <v>4.9</v>
      </c>
      <c r="F934" s="22">
        <v>5.5</v>
      </c>
      <c r="G934" s="22">
        <v>5.6</v>
      </c>
      <c r="H934" s="22">
        <v>5.3</v>
      </c>
      <c r="I934" s="22">
        <v>5.5</v>
      </c>
      <c r="J934" s="23">
        <f>SUM(D934:I934)-MAX(D934:I934)-MIN(D934:I934)</f>
        <v>21.900000000000006</v>
      </c>
      <c r="K934" s="13">
        <f>ROUND(J934/4,4)</f>
        <v>5.475</v>
      </c>
      <c r="L934" s="11">
        <v>1.6</v>
      </c>
      <c r="M934" s="24">
        <f>K934*L934</f>
        <v>8.76</v>
      </c>
      <c r="N934" s="2"/>
    </row>
    <row r="935" spans="1:14" ht="15.75">
      <c r="A935" s="187"/>
      <c r="B935" s="19" t="s">
        <v>83</v>
      </c>
      <c r="C935" s="20"/>
      <c r="D935" s="25">
        <v>6</v>
      </c>
      <c r="E935" s="25">
        <v>6.6</v>
      </c>
      <c r="F935" s="25">
        <v>6</v>
      </c>
      <c r="G935" s="22">
        <v>5.9</v>
      </c>
      <c r="H935" s="25">
        <v>5.8</v>
      </c>
      <c r="I935" s="25">
        <v>6</v>
      </c>
      <c r="J935" s="23">
        <f>SUM(D935:I935)-MAX(D935:I935)-MIN(D935:I935)</f>
        <v>23.899999999999995</v>
      </c>
      <c r="K935" s="13">
        <f>ROUND(J935/4,4)</f>
        <v>5.975</v>
      </c>
      <c r="L935" s="13">
        <v>2.1</v>
      </c>
      <c r="M935" s="24">
        <f>K935*L935</f>
        <v>12.5475</v>
      </c>
      <c r="N935" s="2"/>
    </row>
    <row r="936" spans="1:14" ht="15.75">
      <c r="A936" s="187"/>
      <c r="B936" s="19"/>
      <c r="C936" s="20"/>
      <c r="D936" s="25">
        <v>5.5</v>
      </c>
      <c r="E936" s="26">
        <v>5</v>
      </c>
      <c r="F936" s="26">
        <v>5</v>
      </c>
      <c r="G936" s="26">
        <v>4.6</v>
      </c>
      <c r="H936" s="26">
        <v>4.5</v>
      </c>
      <c r="I936" s="26">
        <v>4</v>
      </c>
      <c r="J936" s="23">
        <f>SUM(D936:I936)-MAX(D936:I936)-MIN(D936:I936)</f>
        <v>19.1</v>
      </c>
      <c r="K936" s="13">
        <f>ROUND(J936/4,4)</f>
        <v>4.775</v>
      </c>
      <c r="L936" s="13">
        <v>2</v>
      </c>
      <c r="M936" s="24">
        <f>K936*L936</f>
        <v>9.55</v>
      </c>
      <c r="N936" s="2"/>
    </row>
    <row r="937" spans="1:14" ht="16.5" thickBot="1">
      <c r="A937" s="187"/>
      <c r="B937" s="28"/>
      <c r="C937" s="29"/>
      <c r="D937" s="32">
        <v>6.5</v>
      </c>
      <c r="E937" s="32">
        <v>6.5</v>
      </c>
      <c r="F937" s="32">
        <v>6.3</v>
      </c>
      <c r="G937" s="32">
        <v>6.4</v>
      </c>
      <c r="H937" s="32">
        <v>6.3</v>
      </c>
      <c r="I937" s="26">
        <v>6.5</v>
      </c>
      <c r="J937" s="23">
        <f>SUM(D937:I937)-MAX(D937:I937)-MIN(D937:I937)</f>
        <v>25.7</v>
      </c>
      <c r="K937" s="13">
        <f>ROUND(J937/4,4)</f>
        <v>6.425</v>
      </c>
      <c r="L937" s="13">
        <v>1.6</v>
      </c>
      <c r="M937" s="24">
        <f>K937*L937</f>
        <v>10.280000000000001</v>
      </c>
      <c r="N937" s="2"/>
    </row>
    <row r="938" spans="1:14" ht="15.75">
      <c r="A938" s="187"/>
      <c r="N938" s="2"/>
    </row>
    <row r="939" spans="1:14" ht="15.75">
      <c r="A939" s="187"/>
      <c r="J939" s="39" t="s">
        <v>9</v>
      </c>
      <c r="K939" s="39"/>
      <c r="L939" s="11">
        <f>SUM(L934:L937)</f>
        <v>7.300000000000001</v>
      </c>
      <c r="M939" s="40">
        <f>SUM(M934:M937)</f>
        <v>41.1375</v>
      </c>
      <c r="N939" s="2"/>
    </row>
    <row r="940" spans="1:14" ht="15.75">
      <c r="A940" s="187"/>
      <c r="J940" s="39"/>
      <c r="K940" s="39"/>
      <c r="L940" s="39"/>
      <c r="M940" s="40">
        <f>M939/L939*10</f>
        <v>56.352739726027394</v>
      </c>
      <c r="N940" s="2"/>
    </row>
    <row r="941" spans="1:14" ht="15.75">
      <c r="A941" s="187"/>
      <c r="B941" s="2"/>
      <c r="C941" s="2"/>
      <c r="D941" s="55"/>
      <c r="E941" s="55"/>
      <c r="F941" s="55"/>
      <c r="G941" s="55"/>
      <c r="H941" s="55"/>
      <c r="I941" s="55"/>
      <c r="J941" s="184"/>
      <c r="K941" s="4"/>
      <c r="L941" s="4"/>
      <c r="M941" s="56"/>
      <c r="N941" s="2"/>
    </row>
    <row r="942" spans="1:14" ht="15.75">
      <c r="A942" s="187"/>
      <c r="B942" s="2"/>
      <c r="C942" s="2"/>
      <c r="D942" s="55"/>
      <c r="E942" s="55"/>
      <c r="F942" s="55"/>
      <c r="G942" s="55"/>
      <c r="H942" s="55"/>
      <c r="I942" s="55"/>
      <c r="J942" s="184"/>
      <c r="K942" s="4"/>
      <c r="L942" s="4"/>
      <c r="M942" s="56"/>
      <c r="N942" s="2"/>
    </row>
    <row r="943" spans="1:14" ht="16.5" thickBot="1">
      <c r="A943" s="187"/>
      <c r="E943" s="12" t="s">
        <v>4</v>
      </c>
      <c r="N943" s="2"/>
    </row>
    <row r="944" spans="1:14" ht="16.5" thickBot="1">
      <c r="A944" s="187">
        <v>95</v>
      </c>
      <c r="B944" s="48" t="s">
        <v>163</v>
      </c>
      <c r="C944" s="15"/>
      <c r="D944" s="41">
        <v>1</v>
      </c>
      <c r="E944" s="39">
        <v>2</v>
      </c>
      <c r="F944" s="39">
        <v>3</v>
      </c>
      <c r="G944" s="39">
        <v>4</v>
      </c>
      <c r="H944" s="39">
        <v>5</v>
      </c>
      <c r="I944" s="39">
        <v>5</v>
      </c>
      <c r="J944" s="17" t="s">
        <v>5</v>
      </c>
      <c r="K944" s="39" t="s">
        <v>6</v>
      </c>
      <c r="L944" s="39" t="s">
        <v>7</v>
      </c>
      <c r="M944" s="42" t="s">
        <v>8</v>
      </c>
      <c r="N944" s="2"/>
    </row>
    <row r="945" spans="1:14" ht="15.75">
      <c r="A945" s="187"/>
      <c r="B945" s="19">
        <v>2002</v>
      </c>
      <c r="C945" s="20"/>
      <c r="D945" s="21">
        <v>4.5</v>
      </c>
      <c r="E945" s="22">
        <v>4.5</v>
      </c>
      <c r="F945" s="22">
        <v>4</v>
      </c>
      <c r="G945" s="22">
        <v>4.4</v>
      </c>
      <c r="H945" s="22">
        <v>4.3</v>
      </c>
      <c r="I945" s="22">
        <v>4.9</v>
      </c>
      <c r="J945" s="23">
        <f>SUM(D945:I945)-MAX(D945:I945)-MIN(D945:I945)</f>
        <v>17.700000000000003</v>
      </c>
      <c r="K945" s="13">
        <f>ROUND(J945/4,4)</f>
        <v>4.425</v>
      </c>
      <c r="L945" s="11">
        <v>1.6</v>
      </c>
      <c r="M945" s="24">
        <f>K945*L945</f>
        <v>7.08</v>
      </c>
      <c r="N945" s="2"/>
    </row>
    <row r="946" spans="1:14" ht="15.75">
      <c r="A946" s="187"/>
      <c r="B946" s="19" t="s">
        <v>61</v>
      </c>
      <c r="C946" s="20"/>
      <c r="D946" s="25">
        <v>3</v>
      </c>
      <c r="E946" s="25">
        <v>4.6</v>
      </c>
      <c r="F946" s="25">
        <v>4.5</v>
      </c>
      <c r="G946" s="22">
        <v>4.6</v>
      </c>
      <c r="H946" s="25">
        <v>5</v>
      </c>
      <c r="I946" s="25">
        <v>5.3</v>
      </c>
      <c r="J946" s="23">
        <f>SUM(D946:I946)-MAX(D946:I946)-MIN(D946:I946)</f>
        <v>18.7</v>
      </c>
      <c r="K946" s="13">
        <f>ROUND(J946/4,4)</f>
        <v>4.675</v>
      </c>
      <c r="L946" s="13">
        <v>2.1</v>
      </c>
      <c r="M946" s="24">
        <f>K946*L946</f>
        <v>9.8175</v>
      </c>
      <c r="N946" s="2"/>
    </row>
    <row r="947" spans="1:14" ht="15.75">
      <c r="A947" s="187"/>
      <c r="B947" s="19"/>
      <c r="C947" s="20"/>
      <c r="D947" s="25">
        <v>3.1</v>
      </c>
      <c r="E947" s="26">
        <v>2.5</v>
      </c>
      <c r="F947" s="26">
        <v>2.6</v>
      </c>
      <c r="G947" s="26">
        <v>3</v>
      </c>
      <c r="H947" s="26">
        <v>3.7</v>
      </c>
      <c r="I947" s="26">
        <v>3</v>
      </c>
      <c r="J947" s="23">
        <f>SUM(D947:I947)-MAX(D947:I947)-MIN(D947:I947)</f>
        <v>11.7</v>
      </c>
      <c r="K947" s="13">
        <f>ROUND(J947/4,4)</f>
        <v>2.925</v>
      </c>
      <c r="L947" s="13">
        <v>2</v>
      </c>
      <c r="M947" s="24">
        <f>K947*L947</f>
        <v>5.85</v>
      </c>
      <c r="N947" s="2"/>
    </row>
    <row r="948" spans="1:14" ht="16.5" thickBot="1">
      <c r="A948" s="187"/>
      <c r="B948" s="28"/>
      <c r="C948" s="29"/>
      <c r="D948" s="32">
        <v>4</v>
      </c>
      <c r="E948" s="32">
        <v>4</v>
      </c>
      <c r="F948" s="32">
        <v>3.7</v>
      </c>
      <c r="G948" s="32">
        <v>3.7</v>
      </c>
      <c r="H948" s="32">
        <v>4</v>
      </c>
      <c r="I948" s="26">
        <v>4.4</v>
      </c>
      <c r="J948" s="23">
        <f>SUM(D948:I948)-MAX(D948:I948)-MIN(D948:I948)</f>
        <v>15.7</v>
      </c>
      <c r="K948" s="13">
        <f>ROUND(J948/4,4)</f>
        <v>3.925</v>
      </c>
      <c r="L948" s="13">
        <v>1.6</v>
      </c>
      <c r="M948" s="24">
        <f>K948*L948</f>
        <v>6.28</v>
      </c>
      <c r="N948" s="2"/>
    </row>
    <row r="949" spans="1:14" ht="15.75">
      <c r="A949" s="187"/>
      <c r="N949" s="2"/>
    </row>
    <row r="950" spans="1:14" ht="15.75">
      <c r="A950" s="5"/>
      <c r="J950" s="39" t="s">
        <v>9</v>
      </c>
      <c r="K950" s="39"/>
      <c r="L950" s="11">
        <f>SUM(L945:L948)</f>
        <v>7.300000000000001</v>
      </c>
      <c r="M950" s="40">
        <f>SUM(M945:M948)</f>
        <v>29.027500000000003</v>
      </c>
      <c r="N950" s="2"/>
    </row>
    <row r="951" spans="1:14" ht="15.75">
      <c r="A951" s="5"/>
      <c r="J951" s="39"/>
      <c r="K951" s="39"/>
      <c r="L951" s="39"/>
      <c r="M951" s="40">
        <f>M950/L950*10</f>
        <v>39.763698630136986</v>
      </c>
      <c r="N951" s="2"/>
    </row>
    <row r="952" spans="1:14" ht="15.75">
      <c r="A952" s="5"/>
      <c r="B952" s="2"/>
      <c r="C952" s="2"/>
      <c r="D952" s="55"/>
      <c r="E952" s="55"/>
      <c r="F952" s="55"/>
      <c r="G952" s="55"/>
      <c r="H952" s="55"/>
      <c r="I952" s="55"/>
      <c r="J952" s="184"/>
      <c r="K952" s="4"/>
      <c r="L952" s="4"/>
      <c r="M952" s="56"/>
      <c r="N952" s="2"/>
    </row>
    <row r="953" spans="1:14" ht="15.75">
      <c r="A953" s="5"/>
      <c r="B953" s="2"/>
      <c r="C953" s="2"/>
      <c r="D953" s="5"/>
      <c r="E953" s="5"/>
      <c r="F953" s="5"/>
      <c r="G953" s="5"/>
      <c r="H953" s="5"/>
      <c r="I953" s="5"/>
      <c r="J953" s="184"/>
      <c r="K953" s="5"/>
      <c r="L953" s="5"/>
      <c r="M953" s="2"/>
      <c r="N953" s="2"/>
    </row>
    <row r="954" spans="1:14" ht="16.5" thickBot="1">
      <c r="A954" s="5"/>
      <c r="E954" s="12" t="s">
        <v>4</v>
      </c>
      <c r="N954" s="2"/>
    </row>
    <row r="955" spans="1:14" ht="16.5" thickBot="1">
      <c r="A955" s="5">
        <v>96</v>
      </c>
      <c r="B955" s="48" t="s">
        <v>164</v>
      </c>
      <c r="C955" s="15"/>
      <c r="D955" s="41">
        <v>1</v>
      </c>
      <c r="E955" s="39">
        <v>2</v>
      </c>
      <c r="F955" s="39">
        <v>3</v>
      </c>
      <c r="G955" s="39">
        <v>4</v>
      </c>
      <c r="H955" s="39">
        <v>5</v>
      </c>
      <c r="I955" s="39">
        <v>5</v>
      </c>
      <c r="J955" s="17" t="s">
        <v>5</v>
      </c>
      <c r="K955" s="39" t="s">
        <v>6</v>
      </c>
      <c r="L955" s="39" t="s">
        <v>7</v>
      </c>
      <c r="M955" s="42" t="s">
        <v>8</v>
      </c>
      <c r="N955" s="2"/>
    </row>
    <row r="956" spans="1:14" ht="15.75">
      <c r="A956" s="5"/>
      <c r="B956" s="19">
        <v>2005</v>
      </c>
      <c r="C956" s="20"/>
      <c r="D956" s="21">
        <v>4</v>
      </c>
      <c r="E956" s="22">
        <v>4.3</v>
      </c>
      <c r="F956" s="22">
        <v>4</v>
      </c>
      <c r="G956" s="22">
        <v>3.3</v>
      </c>
      <c r="H956" s="22">
        <v>3.8</v>
      </c>
      <c r="I956" s="22">
        <v>3.2</v>
      </c>
      <c r="J956" s="23">
        <f>SUM(D956:I956)-MAX(D956:I956)-MIN(D956:I956)</f>
        <v>15.100000000000001</v>
      </c>
      <c r="K956" s="13">
        <f>ROUND(J956/4,4)</f>
        <v>3.775</v>
      </c>
      <c r="L956" s="11">
        <v>1.6</v>
      </c>
      <c r="M956" s="24">
        <f>K956*L956</f>
        <v>6.04</v>
      </c>
      <c r="N956" s="2"/>
    </row>
    <row r="957" spans="1:14" ht="15.75">
      <c r="A957" s="5"/>
      <c r="B957" s="19" t="s">
        <v>51</v>
      </c>
      <c r="C957" s="20"/>
      <c r="D957" s="25">
        <v>3.4</v>
      </c>
      <c r="E957" s="25">
        <v>4.3</v>
      </c>
      <c r="F957" s="25">
        <v>4.2</v>
      </c>
      <c r="G957" s="22">
        <v>3</v>
      </c>
      <c r="H957" s="25">
        <v>3.5</v>
      </c>
      <c r="I957" s="25">
        <v>4</v>
      </c>
      <c r="J957" s="23">
        <f>SUM(D957:I957)-MAX(D957:I957)-MIN(D957:I957)</f>
        <v>15.099999999999998</v>
      </c>
      <c r="K957" s="13">
        <f>ROUND(J957/4,4)</f>
        <v>3.775</v>
      </c>
      <c r="L957" s="13">
        <v>2.1</v>
      </c>
      <c r="M957" s="24">
        <f>K957*L957</f>
        <v>7.9275</v>
      </c>
      <c r="N957" s="2"/>
    </row>
    <row r="958" spans="1:14" ht="15.75">
      <c r="A958" s="187"/>
      <c r="B958" s="19"/>
      <c r="C958" s="20"/>
      <c r="D958" s="25">
        <v>2.1</v>
      </c>
      <c r="E958" s="26">
        <v>2.1</v>
      </c>
      <c r="F958" s="26">
        <v>2.2</v>
      </c>
      <c r="G958" s="26">
        <v>2</v>
      </c>
      <c r="H958" s="26">
        <v>3.3</v>
      </c>
      <c r="I958" s="26">
        <v>3</v>
      </c>
      <c r="J958" s="23">
        <f>SUM(D958:I958)-MAX(D958:I958)-MIN(D958:I958)</f>
        <v>9.399999999999999</v>
      </c>
      <c r="K958" s="13">
        <f>ROUND(J958/4,4)</f>
        <v>2.35</v>
      </c>
      <c r="L958" s="13">
        <v>2</v>
      </c>
      <c r="M958" s="24">
        <f>K958*L958</f>
        <v>4.7</v>
      </c>
      <c r="N958" s="2"/>
    </row>
    <row r="959" spans="1:14" ht="16.5" thickBot="1">
      <c r="A959" s="5"/>
      <c r="B959" s="28"/>
      <c r="C959" s="29"/>
      <c r="D959" s="32">
        <v>3.1</v>
      </c>
      <c r="E959" s="32">
        <v>2.6</v>
      </c>
      <c r="F959" s="32">
        <v>2.6</v>
      </c>
      <c r="G959" s="32">
        <v>2.5</v>
      </c>
      <c r="H959" s="32">
        <v>3</v>
      </c>
      <c r="I959" s="26">
        <v>3.2</v>
      </c>
      <c r="J959" s="23">
        <f>SUM(D959:I959)-MAX(D959:I959)-MIN(D959:I959)</f>
        <v>11.3</v>
      </c>
      <c r="K959" s="13">
        <f>ROUND(J959/4,4)</f>
        <v>2.825</v>
      </c>
      <c r="L959" s="13">
        <v>1.6</v>
      </c>
      <c r="M959" s="24">
        <f>K959*L959</f>
        <v>4.5200000000000005</v>
      </c>
      <c r="N959" s="2"/>
    </row>
    <row r="960" spans="1:14" ht="15.75">
      <c r="A960" s="5"/>
      <c r="N960" s="2"/>
    </row>
    <row r="961" spans="1:14" ht="15.75">
      <c r="A961" s="5"/>
      <c r="J961" s="39" t="s">
        <v>9</v>
      </c>
      <c r="K961" s="39"/>
      <c r="L961" s="11">
        <f>SUM(L956:L959)</f>
        <v>7.300000000000001</v>
      </c>
      <c r="M961" s="40">
        <f>SUM(M956:M959)</f>
        <v>23.1875</v>
      </c>
      <c r="N961" s="2"/>
    </row>
    <row r="962" spans="1:14" ht="15.75">
      <c r="A962" s="5"/>
      <c r="J962" s="39"/>
      <c r="K962" s="39"/>
      <c r="L962" s="39"/>
      <c r="M962" s="40">
        <f>M961/L961*10</f>
        <v>31.763698630136986</v>
      </c>
      <c r="N962" s="2"/>
    </row>
    <row r="963" spans="1:14" ht="15.75">
      <c r="A963" s="5"/>
      <c r="B963" s="2"/>
      <c r="C963" s="2"/>
      <c r="D963" s="5"/>
      <c r="E963" s="5"/>
      <c r="F963" s="5"/>
      <c r="G963" s="5"/>
      <c r="H963" s="5"/>
      <c r="I963" s="5"/>
      <c r="J963" s="184"/>
      <c r="K963" s="5"/>
      <c r="L963" s="4"/>
      <c r="M963" s="43"/>
      <c r="N963" s="2"/>
    </row>
    <row r="964" spans="1:14" ht="15.75">
      <c r="A964" s="5"/>
      <c r="B964" s="2"/>
      <c r="C964" s="2"/>
      <c r="D964" s="5"/>
      <c r="E964" s="5"/>
      <c r="F964" s="5"/>
      <c r="G964" s="5"/>
      <c r="H964" s="5"/>
      <c r="I964" s="5"/>
      <c r="J964" s="184"/>
      <c r="K964" s="5"/>
      <c r="L964" s="5"/>
      <c r="M964" s="43"/>
      <c r="N964" s="2"/>
    </row>
    <row r="965" spans="1:14" ht="16.5" thickBot="1">
      <c r="A965" s="5"/>
      <c r="E965" s="12" t="s">
        <v>4</v>
      </c>
      <c r="N965" s="2"/>
    </row>
    <row r="966" spans="1:14" ht="16.5" thickBot="1">
      <c r="A966" s="5">
        <v>97</v>
      </c>
      <c r="B966" s="48" t="s">
        <v>165</v>
      </c>
      <c r="C966" s="15"/>
      <c r="D966" s="41">
        <v>1</v>
      </c>
      <c r="E966" s="39">
        <v>2</v>
      </c>
      <c r="F966" s="39">
        <v>3</v>
      </c>
      <c r="G966" s="39">
        <v>4</v>
      </c>
      <c r="H966" s="39">
        <v>5</v>
      </c>
      <c r="I966" s="39">
        <v>5</v>
      </c>
      <c r="J966" s="17" t="s">
        <v>5</v>
      </c>
      <c r="K966" s="39" t="s">
        <v>6</v>
      </c>
      <c r="L966" s="39" t="s">
        <v>7</v>
      </c>
      <c r="M966" s="42" t="s">
        <v>8</v>
      </c>
      <c r="N966" s="2"/>
    </row>
    <row r="967" spans="1:14" ht="15.75">
      <c r="A967" s="187"/>
      <c r="B967" s="19">
        <v>2002</v>
      </c>
      <c r="C967" s="20"/>
      <c r="D967" s="21">
        <v>4.2</v>
      </c>
      <c r="E967" s="22">
        <v>4.4</v>
      </c>
      <c r="F967" s="22">
        <v>4.2</v>
      </c>
      <c r="G967" s="22">
        <v>4.4</v>
      </c>
      <c r="H967" s="22">
        <v>4.7</v>
      </c>
      <c r="I967" s="22">
        <v>4.8</v>
      </c>
      <c r="J967" s="23">
        <f>SUM(D967:I967)-MAX(D967:I967)-MIN(D967:I967)</f>
        <v>17.700000000000003</v>
      </c>
      <c r="K967" s="13">
        <f>ROUND(J967/4,4)</f>
        <v>4.425</v>
      </c>
      <c r="L967" s="11">
        <v>1.6</v>
      </c>
      <c r="M967" s="24">
        <f>K967*L967</f>
        <v>7.08</v>
      </c>
      <c r="N967" s="2"/>
    </row>
    <row r="968" spans="1:14" ht="15.75">
      <c r="A968" s="5"/>
      <c r="B968" s="19" t="s">
        <v>61</v>
      </c>
      <c r="C968" s="20"/>
      <c r="D968" s="25">
        <v>5</v>
      </c>
      <c r="E968" s="25">
        <v>5</v>
      </c>
      <c r="F968" s="25">
        <v>4.8</v>
      </c>
      <c r="G968" s="22">
        <v>5</v>
      </c>
      <c r="H968" s="25">
        <v>5</v>
      </c>
      <c r="I968" s="25">
        <v>5.5</v>
      </c>
      <c r="J968" s="23">
        <f>SUM(D968:I968)-MAX(D968:I968)-MIN(D968:I968)</f>
        <v>20</v>
      </c>
      <c r="K968" s="13">
        <f>ROUND(J968/4,4)</f>
        <v>5</v>
      </c>
      <c r="L968" s="13">
        <v>2.1</v>
      </c>
      <c r="M968" s="24">
        <f>K968*L968</f>
        <v>10.5</v>
      </c>
      <c r="N968" s="2"/>
    </row>
    <row r="969" spans="1:14" ht="15.75">
      <c r="A969" s="187"/>
      <c r="B969" s="19"/>
      <c r="C969" s="20"/>
      <c r="D969" s="25">
        <v>3.7</v>
      </c>
      <c r="E969" s="26">
        <v>3</v>
      </c>
      <c r="F969" s="26">
        <v>3.5</v>
      </c>
      <c r="G969" s="26">
        <v>3.6</v>
      </c>
      <c r="H969" s="26">
        <v>3.6</v>
      </c>
      <c r="I969" s="26">
        <v>3.3</v>
      </c>
      <c r="J969" s="23">
        <f>SUM(D969:I969)-MAX(D969:I969)-MIN(D969:I969)</f>
        <v>14</v>
      </c>
      <c r="K969" s="13">
        <f>ROUND(J969/4,4)</f>
        <v>3.5</v>
      </c>
      <c r="L969" s="13">
        <v>2</v>
      </c>
      <c r="M969" s="24">
        <f>K969*L969</f>
        <v>7</v>
      </c>
      <c r="N969" s="2"/>
    </row>
    <row r="970" spans="1:14" ht="16.5" thickBot="1">
      <c r="A970" s="5"/>
      <c r="B970" s="28"/>
      <c r="C970" s="29"/>
      <c r="D970" s="32">
        <v>4.8</v>
      </c>
      <c r="E970" s="32">
        <v>3.4</v>
      </c>
      <c r="F970" s="32">
        <v>4.7</v>
      </c>
      <c r="G970" s="32">
        <v>3.6</v>
      </c>
      <c r="H970" s="32">
        <v>4.6</v>
      </c>
      <c r="I970" s="26">
        <v>4.5</v>
      </c>
      <c r="J970" s="23">
        <f>SUM(D970:I970)-MAX(D970:I970)-MIN(D970:I970)</f>
        <v>17.400000000000002</v>
      </c>
      <c r="K970" s="13">
        <f>ROUND(J970/4,4)</f>
        <v>4.35</v>
      </c>
      <c r="L970" s="13">
        <v>1.6</v>
      </c>
      <c r="M970" s="24">
        <f>K970*L970</f>
        <v>6.96</v>
      </c>
      <c r="N970" s="2"/>
    </row>
    <row r="971" spans="1:14" ht="15.75">
      <c r="A971" s="5"/>
      <c r="N971" s="2"/>
    </row>
    <row r="972" spans="1:14" ht="15.75">
      <c r="A972" s="5"/>
      <c r="J972" s="39" t="s">
        <v>9</v>
      </c>
      <c r="K972" s="39"/>
      <c r="L972" s="11">
        <f>SUM(L967:L970)</f>
        <v>7.300000000000001</v>
      </c>
      <c r="M972" s="40">
        <f>SUM(M967:M970)</f>
        <v>31.54</v>
      </c>
      <c r="N972" s="2"/>
    </row>
    <row r="973" spans="1:14" ht="15.75">
      <c r="A973" s="5"/>
      <c r="J973" s="39"/>
      <c r="K973" s="39"/>
      <c r="L973" s="39"/>
      <c r="M973" s="40">
        <f>M972/L972*10</f>
        <v>43.20547945205479</v>
      </c>
      <c r="N973" s="2"/>
    </row>
    <row r="974" spans="1:14" ht="15.75">
      <c r="A974" s="5"/>
      <c r="B974" s="2"/>
      <c r="C974" s="2"/>
      <c r="D974" s="5"/>
      <c r="E974" s="5"/>
      <c r="F974" s="5"/>
      <c r="G974" s="5"/>
      <c r="H974" s="5"/>
      <c r="I974" s="5"/>
      <c r="J974" s="184"/>
      <c r="K974" s="5"/>
      <c r="L974" s="5"/>
      <c r="M974" s="2"/>
      <c r="N974" s="2"/>
    </row>
    <row r="975" spans="1:14" ht="16.5" thickBot="1">
      <c r="A975" s="5"/>
      <c r="E975" s="12" t="s">
        <v>4</v>
      </c>
      <c r="N975" s="2"/>
    </row>
    <row r="976" spans="1:14" ht="16.5" thickBot="1">
      <c r="A976" s="187">
        <v>98</v>
      </c>
      <c r="B976" s="48"/>
      <c r="C976" s="15"/>
      <c r="D976" s="41">
        <v>1</v>
      </c>
      <c r="E976" s="39">
        <v>2</v>
      </c>
      <c r="F976" s="39">
        <v>3</v>
      </c>
      <c r="G976" s="39">
        <v>4</v>
      </c>
      <c r="H976" s="39">
        <v>5</v>
      </c>
      <c r="I976" s="39">
        <v>5</v>
      </c>
      <c r="J976" s="17" t="s">
        <v>5</v>
      </c>
      <c r="K976" s="39" t="s">
        <v>6</v>
      </c>
      <c r="L976" s="39" t="s">
        <v>7</v>
      </c>
      <c r="M976" s="42" t="s">
        <v>8</v>
      </c>
      <c r="N976" s="2"/>
    </row>
    <row r="977" spans="1:14" ht="15.75">
      <c r="A977" s="187"/>
      <c r="B977" s="19"/>
      <c r="C977" s="20"/>
      <c r="D977" s="21"/>
      <c r="E977" s="22"/>
      <c r="F977" s="22"/>
      <c r="G977" s="22"/>
      <c r="H977" s="22"/>
      <c r="I977" s="22"/>
      <c r="J977" s="23">
        <f>SUM(D977:I977)-MAX(D977:I977)-MIN(D977:I977)</f>
        <v>0</v>
      </c>
      <c r="K977" s="13">
        <f>ROUND(J977/4,4)</f>
        <v>0</v>
      </c>
      <c r="L977" s="11">
        <v>1.6</v>
      </c>
      <c r="M977" s="24">
        <f>K977*L977</f>
        <v>0</v>
      </c>
      <c r="N977" s="2"/>
    </row>
    <row r="978" spans="1:14" ht="15.75">
      <c r="A978" s="187"/>
      <c r="B978" s="19"/>
      <c r="C978" s="20"/>
      <c r="D978" s="25"/>
      <c r="E978" s="25"/>
      <c r="F978" s="25"/>
      <c r="G978" s="22"/>
      <c r="H978" s="25"/>
      <c r="I978" s="25"/>
      <c r="J978" s="23">
        <f>SUM(D978:I978)-MAX(D978:I978)-MIN(D978:I978)</f>
        <v>0</v>
      </c>
      <c r="K978" s="13">
        <f>ROUND(J978/4,4)</f>
        <v>0</v>
      </c>
      <c r="L978" s="13">
        <v>2.1</v>
      </c>
      <c r="M978" s="24">
        <f>K978*L978</f>
        <v>0</v>
      </c>
      <c r="N978" s="2"/>
    </row>
    <row r="979" spans="1:14" ht="15.75">
      <c r="A979" s="5"/>
      <c r="B979" s="19"/>
      <c r="C979" s="20"/>
      <c r="D979" s="25"/>
      <c r="E979" s="26"/>
      <c r="F979" s="26"/>
      <c r="G979" s="26"/>
      <c r="H979" s="26"/>
      <c r="I979" s="26"/>
      <c r="J979" s="23">
        <f>SUM(D979:I979)-MAX(D979:I979)-MIN(D979:I979)</f>
        <v>0</v>
      </c>
      <c r="K979" s="13">
        <f>ROUND(J979/4,4)</f>
        <v>0</v>
      </c>
      <c r="L979" s="13">
        <v>2</v>
      </c>
      <c r="M979" s="24">
        <f>K979*L979</f>
        <v>0</v>
      </c>
      <c r="N979" s="2"/>
    </row>
    <row r="980" spans="1:14" ht="16.5" thickBot="1">
      <c r="A980" s="5"/>
      <c r="B980" s="28"/>
      <c r="C980" s="29"/>
      <c r="D980" s="32"/>
      <c r="E980" s="32"/>
      <c r="F980" s="32"/>
      <c r="G980" s="32"/>
      <c r="H980" s="32"/>
      <c r="I980" s="26"/>
      <c r="J980" s="23">
        <f>SUM(D980:I980)-MAX(D980:I980)-MIN(D980:I980)</f>
        <v>0</v>
      </c>
      <c r="K980" s="13">
        <f>ROUND(J980/4,4)</f>
        <v>0</v>
      </c>
      <c r="L980" s="13">
        <v>1.6</v>
      </c>
      <c r="M980" s="24">
        <f>K980*L980</f>
        <v>0</v>
      </c>
      <c r="N980" s="2"/>
    </row>
    <row r="981" spans="1:14" ht="15.75">
      <c r="A981" s="5"/>
      <c r="N981" s="2"/>
    </row>
    <row r="982" spans="1:14" ht="15.75">
      <c r="A982" s="5"/>
      <c r="J982" s="39" t="s">
        <v>9</v>
      </c>
      <c r="K982" s="39"/>
      <c r="L982" s="11">
        <f>SUM(L977:L980)</f>
        <v>7.300000000000001</v>
      </c>
      <c r="M982" s="40">
        <f>SUM(M977:M980)</f>
        <v>0</v>
      </c>
      <c r="N982" s="2"/>
    </row>
    <row r="983" spans="1:14" ht="15.75">
      <c r="A983" s="5"/>
      <c r="J983" s="39"/>
      <c r="K983" s="39"/>
      <c r="L983" s="39"/>
      <c r="M983" s="40">
        <f>M982/L982*10</f>
        <v>0</v>
      </c>
      <c r="N983" s="2"/>
    </row>
    <row r="984" spans="1:14" ht="15.75">
      <c r="A984" s="187"/>
      <c r="B984" s="2"/>
      <c r="C984" s="2"/>
      <c r="D984" s="5"/>
      <c r="E984" s="5"/>
      <c r="F984" s="5"/>
      <c r="G984" s="5"/>
      <c r="H984" s="5"/>
      <c r="I984" s="5"/>
      <c r="J984" s="184"/>
      <c r="K984" s="5"/>
      <c r="L984" s="5"/>
      <c r="M984" s="2"/>
      <c r="N984" s="2"/>
    </row>
    <row r="985" spans="1:14" ht="15.75">
      <c r="A985" s="187"/>
      <c r="B985" s="2"/>
      <c r="C985" s="2"/>
      <c r="D985" s="5"/>
      <c r="E985" s="5"/>
      <c r="F985" s="5"/>
      <c r="G985" s="5"/>
      <c r="H985" s="5"/>
      <c r="I985" s="5"/>
      <c r="J985" s="184"/>
      <c r="K985" s="5"/>
      <c r="L985" s="5"/>
      <c r="M985" s="2"/>
      <c r="N985" s="2"/>
    </row>
    <row r="986" spans="1:14" ht="16.5" thickBot="1">
      <c r="A986" s="187"/>
      <c r="E986" s="12" t="s">
        <v>4</v>
      </c>
      <c r="N986" s="2"/>
    </row>
    <row r="987" spans="1:14" ht="16.5" thickBot="1">
      <c r="A987" s="187">
        <v>99</v>
      </c>
      <c r="B987" s="48" t="s">
        <v>166</v>
      </c>
      <c r="C987" s="15"/>
      <c r="D987" s="41">
        <v>1</v>
      </c>
      <c r="E987" s="39">
        <v>2</v>
      </c>
      <c r="F987" s="39">
        <v>3</v>
      </c>
      <c r="G987" s="39">
        <v>4</v>
      </c>
      <c r="H987" s="39">
        <v>5</v>
      </c>
      <c r="I987" s="39">
        <v>5</v>
      </c>
      <c r="J987" s="17" t="s">
        <v>5</v>
      </c>
      <c r="K987" s="39" t="s">
        <v>6</v>
      </c>
      <c r="L987" s="39" t="s">
        <v>7</v>
      </c>
      <c r="M987" s="42" t="s">
        <v>8</v>
      </c>
      <c r="N987" s="2"/>
    </row>
    <row r="988" spans="1:14" ht="15.75">
      <c r="A988" s="187"/>
      <c r="B988" s="19">
        <v>2003</v>
      </c>
      <c r="C988" s="20"/>
      <c r="D988" s="21">
        <v>4.5</v>
      </c>
      <c r="E988" s="22">
        <v>4.2</v>
      </c>
      <c r="F988" s="22">
        <v>4</v>
      </c>
      <c r="G988" s="22">
        <v>4.2</v>
      </c>
      <c r="H988" s="22">
        <v>3.4</v>
      </c>
      <c r="I988" s="22">
        <v>4.8</v>
      </c>
      <c r="J988" s="23">
        <f>SUM(D988:I988)-MAX(D988:I988)-MIN(D988:I988)</f>
        <v>16.9</v>
      </c>
      <c r="K988" s="13">
        <f>ROUND(J988/4,4)</f>
        <v>4.225</v>
      </c>
      <c r="L988" s="11">
        <v>1.6</v>
      </c>
      <c r="M988" s="24">
        <f>K988*L988</f>
        <v>6.76</v>
      </c>
      <c r="N988" s="2"/>
    </row>
    <row r="989" spans="1:14" ht="15.75">
      <c r="A989" s="187"/>
      <c r="B989" s="19" t="s">
        <v>61</v>
      </c>
      <c r="C989" s="20"/>
      <c r="D989" s="25">
        <v>5.6</v>
      </c>
      <c r="E989" s="25">
        <v>5.6</v>
      </c>
      <c r="F989" s="25">
        <v>5.4</v>
      </c>
      <c r="G989" s="22">
        <v>5.5</v>
      </c>
      <c r="H989" s="25">
        <v>5.4</v>
      </c>
      <c r="I989" s="25">
        <v>5.7</v>
      </c>
      <c r="J989" s="23">
        <f>SUM(D989:I989)-MAX(D989:I989)-MIN(D989:I989)</f>
        <v>22.1</v>
      </c>
      <c r="K989" s="13">
        <f>ROUND(J989/4,4)</f>
        <v>5.525</v>
      </c>
      <c r="L989" s="13">
        <v>2.1</v>
      </c>
      <c r="M989" s="24">
        <f>K989*L989</f>
        <v>11.602500000000001</v>
      </c>
      <c r="N989" s="2"/>
    </row>
    <row r="990" spans="1:14" ht="15.75">
      <c r="A990" s="187"/>
      <c r="B990" s="19"/>
      <c r="C990" s="20"/>
      <c r="D990" s="25">
        <v>3.9</v>
      </c>
      <c r="E990" s="26">
        <v>3.2</v>
      </c>
      <c r="F990" s="26">
        <v>3.5</v>
      </c>
      <c r="G990" s="26">
        <v>3.4</v>
      </c>
      <c r="H990" s="26">
        <v>3.3</v>
      </c>
      <c r="I990" s="26">
        <v>3</v>
      </c>
      <c r="J990" s="23">
        <f>SUM(D990:I990)-MAX(D990:I990)-MIN(D990:I990)</f>
        <v>13.400000000000002</v>
      </c>
      <c r="K990" s="13">
        <f>ROUND(J990/4,4)</f>
        <v>3.35</v>
      </c>
      <c r="L990" s="13">
        <v>2</v>
      </c>
      <c r="M990" s="24">
        <f>K990*L990</f>
        <v>6.7</v>
      </c>
      <c r="N990" s="2"/>
    </row>
    <row r="991" spans="1:14" ht="16.5" thickBot="1">
      <c r="A991" s="187"/>
      <c r="B991" s="28"/>
      <c r="C991" s="29"/>
      <c r="D991" s="32">
        <v>5</v>
      </c>
      <c r="E991" s="32">
        <v>5.2</v>
      </c>
      <c r="F991" s="32">
        <v>4.9</v>
      </c>
      <c r="G991" s="32">
        <v>4.8</v>
      </c>
      <c r="H991" s="32">
        <v>5</v>
      </c>
      <c r="I991" s="26">
        <v>4.9</v>
      </c>
      <c r="J991" s="23">
        <f>SUM(D991:I991)-MAX(D991:I991)-MIN(D991:I991)</f>
        <v>19.799999999999997</v>
      </c>
      <c r="K991" s="13">
        <f>ROUND(J991/4,4)</f>
        <v>4.95</v>
      </c>
      <c r="L991" s="13">
        <v>1.6</v>
      </c>
      <c r="M991" s="24">
        <f>K991*L991</f>
        <v>7.920000000000001</v>
      </c>
      <c r="N991" s="2"/>
    </row>
    <row r="992" spans="1:14" ht="15.75">
      <c r="A992" s="187"/>
      <c r="N992" s="2"/>
    </row>
    <row r="993" spans="1:14" ht="15.75">
      <c r="A993" s="187"/>
      <c r="J993" s="39" t="s">
        <v>9</v>
      </c>
      <c r="K993" s="39"/>
      <c r="L993" s="11">
        <f>SUM(L988:L991)</f>
        <v>7.300000000000001</v>
      </c>
      <c r="M993" s="40">
        <f>SUM(M988:M991)</f>
        <v>32.9825</v>
      </c>
      <c r="N993" s="2"/>
    </row>
    <row r="994" spans="1:14" ht="15.75">
      <c r="A994" s="5"/>
      <c r="J994" s="39"/>
      <c r="K994" s="39"/>
      <c r="L994" s="39"/>
      <c r="M994" s="40">
        <f>M993/L993*10</f>
        <v>45.18150684931506</v>
      </c>
      <c r="N994" s="2"/>
    </row>
    <row r="995" spans="1:14" ht="15.75">
      <c r="A995" s="187"/>
      <c r="B995" s="2"/>
      <c r="C995" s="2"/>
      <c r="D995" s="5"/>
      <c r="E995" s="5"/>
      <c r="F995" s="5"/>
      <c r="G995" s="5"/>
      <c r="H995" s="5"/>
      <c r="I995" s="5"/>
      <c r="J995" s="184"/>
      <c r="K995" s="5"/>
      <c r="L995" s="5"/>
      <c r="M995" s="2"/>
      <c r="N995" s="2"/>
    </row>
    <row r="996" spans="1:14" ht="16.5" thickBot="1">
      <c r="A996" s="187"/>
      <c r="E996" s="12" t="s">
        <v>4</v>
      </c>
      <c r="N996" s="2"/>
    </row>
    <row r="997" spans="1:14" ht="16.5" thickBot="1">
      <c r="A997" s="187">
        <v>100</v>
      </c>
      <c r="B997" s="48" t="s">
        <v>167</v>
      </c>
      <c r="C997" s="15"/>
      <c r="D997" s="41">
        <v>1</v>
      </c>
      <c r="E997" s="39">
        <v>2</v>
      </c>
      <c r="F997" s="39">
        <v>3</v>
      </c>
      <c r="G997" s="39">
        <v>4</v>
      </c>
      <c r="H997" s="39">
        <v>5</v>
      </c>
      <c r="I997" s="39">
        <v>5</v>
      </c>
      <c r="J997" s="17" t="s">
        <v>5</v>
      </c>
      <c r="K997" s="39" t="s">
        <v>6</v>
      </c>
      <c r="L997" s="39" t="s">
        <v>7</v>
      </c>
      <c r="M997" s="42" t="s">
        <v>8</v>
      </c>
      <c r="N997" s="2"/>
    </row>
    <row r="998" spans="1:14" ht="15.75">
      <c r="A998" s="187"/>
      <c r="B998" s="19">
        <v>2004</v>
      </c>
      <c r="C998" s="20"/>
      <c r="D998" s="21">
        <v>5.3</v>
      </c>
      <c r="E998" s="22">
        <v>5.3</v>
      </c>
      <c r="F998" s="22">
        <v>5.5</v>
      </c>
      <c r="G998" s="22">
        <v>5.5</v>
      </c>
      <c r="H998" s="22">
        <v>5.5</v>
      </c>
      <c r="I998" s="22">
        <v>5.5</v>
      </c>
      <c r="J998" s="23">
        <f>SUM(D998:I998)-MAX(D998:I998)-MIN(D998:I998)</f>
        <v>21.8</v>
      </c>
      <c r="K998" s="13">
        <f>ROUND(J998/4,4)</f>
        <v>5.45</v>
      </c>
      <c r="L998" s="11">
        <v>1.6</v>
      </c>
      <c r="M998" s="24">
        <f>K998*L998</f>
        <v>8.72</v>
      </c>
      <c r="N998" s="2"/>
    </row>
    <row r="999" spans="1:14" ht="15.75">
      <c r="A999" s="187"/>
      <c r="B999" s="19" t="s">
        <v>74</v>
      </c>
      <c r="C999" s="20"/>
      <c r="D999" s="25">
        <v>6.1</v>
      </c>
      <c r="E999" s="25">
        <v>6</v>
      </c>
      <c r="F999" s="25">
        <v>6</v>
      </c>
      <c r="G999" s="22">
        <v>6</v>
      </c>
      <c r="H999" s="25">
        <v>6</v>
      </c>
      <c r="I999" s="25">
        <v>6</v>
      </c>
      <c r="J999" s="23">
        <f>SUM(D999:I999)-MAX(D999:I999)-MIN(D999:I999)</f>
        <v>24</v>
      </c>
      <c r="K999" s="13">
        <f>ROUND(J999/4,4)</f>
        <v>6</v>
      </c>
      <c r="L999" s="13">
        <v>2.1</v>
      </c>
      <c r="M999" s="24">
        <f>K999*L999</f>
        <v>12.600000000000001</v>
      </c>
      <c r="N999" s="2"/>
    </row>
    <row r="1000" spans="1:14" ht="15.75">
      <c r="A1000" s="5"/>
      <c r="B1000" s="19"/>
      <c r="C1000" s="20"/>
      <c r="D1000" s="25">
        <v>4.2</v>
      </c>
      <c r="E1000" s="26">
        <v>3.7</v>
      </c>
      <c r="F1000" s="26">
        <v>5</v>
      </c>
      <c r="G1000" s="26">
        <v>5</v>
      </c>
      <c r="H1000" s="26">
        <v>5</v>
      </c>
      <c r="I1000" s="26">
        <v>5.3</v>
      </c>
      <c r="J1000" s="23">
        <f>SUM(D1000:I1000)-MAX(D1000:I1000)-MIN(D1000:I1000)</f>
        <v>19.2</v>
      </c>
      <c r="K1000" s="13">
        <f>ROUND(J1000/4,4)</f>
        <v>4.8</v>
      </c>
      <c r="L1000" s="13">
        <v>2</v>
      </c>
      <c r="M1000" s="24">
        <f>K1000*L1000</f>
        <v>9.6</v>
      </c>
      <c r="N1000" s="2"/>
    </row>
    <row r="1001" spans="1:14" ht="16.5" thickBot="1">
      <c r="A1001" s="5"/>
      <c r="B1001" s="28"/>
      <c r="C1001" s="29"/>
      <c r="D1001" s="32">
        <v>5.9</v>
      </c>
      <c r="E1001" s="32">
        <v>5.7</v>
      </c>
      <c r="F1001" s="32">
        <v>5.9</v>
      </c>
      <c r="G1001" s="32">
        <v>5.7</v>
      </c>
      <c r="H1001" s="32">
        <v>5.8</v>
      </c>
      <c r="I1001" s="26">
        <v>5.7</v>
      </c>
      <c r="J1001" s="23">
        <f>SUM(D1001:I1001)-MAX(D1001:I1001)-MIN(D1001:I1001)</f>
        <v>23.100000000000005</v>
      </c>
      <c r="K1001" s="13">
        <f>ROUND(J1001/4,4)</f>
        <v>5.775</v>
      </c>
      <c r="L1001" s="13">
        <v>1.6</v>
      </c>
      <c r="M1001" s="24">
        <f>K1001*L1001</f>
        <v>9.24</v>
      </c>
      <c r="N1001" s="2"/>
    </row>
    <row r="1002" spans="1:14" ht="15.75">
      <c r="A1002" s="5"/>
      <c r="N1002" s="2"/>
    </row>
    <row r="1003" spans="1:14" ht="15.75">
      <c r="A1003" s="187"/>
      <c r="J1003" s="39" t="s">
        <v>9</v>
      </c>
      <c r="K1003" s="39"/>
      <c r="L1003" s="11">
        <f>SUM(L998:L1001)</f>
        <v>7.300000000000001</v>
      </c>
      <c r="M1003" s="40">
        <f>SUM(M998:M1001)</f>
        <v>40.160000000000004</v>
      </c>
      <c r="N1003" s="2"/>
    </row>
    <row r="1004" spans="1:14" ht="15.75">
      <c r="A1004" s="187"/>
      <c r="J1004" s="39"/>
      <c r="K1004" s="39"/>
      <c r="L1004" s="39"/>
      <c r="M1004" s="40">
        <f>M1003/L1003*10</f>
        <v>55.013698630136986</v>
      </c>
      <c r="N1004" s="2"/>
    </row>
    <row r="1005" spans="1:14" ht="15.75">
      <c r="A1005" s="187"/>
      <c r="B1005" s="6"/>
      <c r="C1005" s="54"/>
      <c r="D1005" s="5"/>
      <c r="E1005" s="5"/>
      <c r="F1005" s="5"/>
      <c r="G1005" s="5"/>
      <c r="H1005" s="5"/>
      <c r="I1005" s="5"/>
      <c r="J1005" s="184"/>
      <c r="K1005" s="5"/>
      <c r="L1005" s="5"/>
      <c r="M1005" s="2"/>
      <c r="N1005" s="2"/>
    </row>
    <row r="1006" spans="1:14" ht="15.75">
      <c r="A1006" s="187"/>
      <c r="B1006" s="2"/>
      <c r="C1006" s="2"/>
      <c r="D1006" s="55"/>
      <c r="E1006" s="55"/>
      <c r="F1006" s="55"/>
      <c r="G1006" s="55"/>
      <c r="H1006" s="55"/>
      <c r="I1006" s="55"/>
      <c r="J1006" s="184"/>
      <c r="K1006" s="4"/>
      <c r="L1006" s="4"/>
      <c r="M1006" s="56"/>
      <c r="N1006" s="2"/>
    </row>
    <row r="1007" spans="1:14" ht="16.5" thickBot="1">
      <c r="A1007" s="5"/>
      <c r="E1007" s="12" t="s">
        <v>4</v>
      </c>
      <c r="N1007" s="2"/>
    </row>
    <row r="1008" spans="1:14" ht="16.5" thickBot="1">
      <c r="A1008" s="187">
        <v>101</v>
      </c>
      <c r="B1008" s="48" t="s">
        <v>168</v>
      </c>
      <c r="C1008" s="15"/>
      <c r="D1008" s="41">
        <v>1</v>
      </c>
      <c r="E1008" s="39">
        <v>2</v>
      </c>
      <c r="F1008" s="39">
        <v>3</v>
      </c>
      <c r="G1008" s="39">
        <v>4</v>
      </c>
      <c r="H1008" s="39">
        <v>5</v>
      </c>
      <c r="I1008" s="39">
        <v>5</v>
      </c>
      <c r="J1008" s="17" t="s">
        <v>5</v>
      </c>
      <c r="K1008" s="39" t="s">
        <v>6</v>
      </c>
      <c r="L1008" s="39" t="s">
        <v>7</v>
      </c>
      <c r="M1008" s="42" t="s">
        <v>8</v>
      </c>
      <c r="N1008" s="2"/>
    </row>
    <row r="1009" spans="1:14" ht="15.75">
      <c r="A1009" s="5"/>
      <c r="B1009" s="19">
        <v>2004</v>
      </c>
      <c r="C1009" s="20"/>
      <c r="D1009" s="21">
        <v>4.8</v>
      </c>
      <c r="E1009" s="22">
        <v>4.7</v>
      </c>
      <c r="F1009" s="22">
        <v>5.4</v>
      </c>
      <c r="G1009" s="22">
        <v>4.6</v>
      </c>
      <c r="H1009" s="22">
        <v>4.5</v>
      </c>
      <c r="I1009" s="22">
        <v>5</v>
      </c>
      <c r="J1009" s="23">
        <f>SUM(D1009:I1009)-MAX(D1009:I1009)-MIN(D1009:I1009)</f>
        <v>19.1</v>
      </c>
      <c r="K1009" s="13">
        <f>ROUND(J1009/4,4)</f>
        <v>4.775</v>
      </c>
      <c r="L1009" s="11">
        <v>1.6</v>
      </c>
      <c r="M1009" s="24">
        <f>K1009*L1009</f>
        <v>7.640000000000001</v>
      </c>
      <c r="N1009" s="2"/>
    </row>
    <row r="1010" spans="1:14" ht="15.75">
      <c r="A1010" s="5"/>
      <c r="B1010" s="19" t="s">
        <v>78</v>
      </c>
      <c r="C1010" s="20"/>
      <c r="D1010" s="25">
        <v>5.4</v>
      </c>
      <c r="E1010" s="25">
        <v>5.3</v>
      </c>
      <c r="F1010" s="25">
        <v>5.2</v>
      </c>
      <c r="G1010" s="22">
        <v>5.3</v>
      </c>
      <c r="H1010" s="25">
        <v>5.3</v>
      </c>
      <c r="I1010" s="25">
        <v>5.4</v>
      </c>
      <c r="J1010" s="23">
        <f>SUM(D1010:I1010)-MAX(D1010:I1010)-MIN(D1010:I1010)</f>
        <v>21.3</v>
      </c>
      <c r="K1010" s="13">
        <f>ROUND(J1010/4,4)</f>
        <v>5.325</v>
      </c>
      <c r="L1010" s="13">
        <v>2.1</v>
      </c>
      <c r="M1010" s="24">
        <f>K1010*L1010</f>
        <v>11.182500000000001</v>
      </c>
      <c r="N1010" s="2"/>
    </row>
    <row r="1011" spans="1:14" ht="15.75">
      <c r="A1011" s="5"/>
      <c r="B1011" s="19"/>
      <c r="C1011" s="20"/>
      <c r="D1011" s="25">
        <v>3.2</v>
      </c>
      <c r="E1011" s="26">
        <v>3</v>
      </c>
      <c r="F1011" s="26">
        <v>3</v>
      </c>
      <c r="G1011" s="26">
        <v>3.4</v>
      </c>
      <c r="H1011" s="26">
        <v>3</v>
      </c>
      <c r="I1011" s="26">
        <v>3.7</v>
      </c>
      <c r="J1011" s="23">
        <f>SUM(D1011:I1011)-MAX(D1011:I1011)-MIN(D1011:I1011)</f>
        <v>12.600000000000001</v>
      </c>
      <c r="K1011" s="13">
        <f>ROUND(J1011/4,4)</f>
        <v>3.15</v>
      </c>
      <c r="L1011" s="13">
        <v>2</v>
      </c>
      <c r="M1011" s="24">
        <f>K1011*L1011</f>
        <v>6.3</v>
      </c>
      <c r="N1011" s="2"/>
    </row>
    <row r="1012" spans="1:14" ht="16.5" thickBot="1">
      <c r="A1012" s="5"/>
      <c r="B1012" s="28"/>
      <c r="C1012" s="29"/>
      <c r="D1012" s="32">
        <v>5.9</v>
      </c>
      <c r="E1012" s="32">
        <v>5.3</v>
      </c>
      <c r="F1012" s="32">
        <v>5.7</v>
      </c>
      <c r="G1012" s="32">
        <v>5.5</v>
      </c>
      <c r="H1012" s="32">
        <v>5.7</v>
      </c>
      <c r="I1012" s="26">
        <v>5.8</v>
      </c>
      <c r="J1012" s="23">
        <f>SUM(D1012:I1012)-MAX(D1012:I1012)-MIN(D1012:I1012)</f>
        <v>22.7</v>
      </c>
      <c r="K1012" s="13">
        <f>ROUND(J1012/4,4)</f>
        <v>5.675</v>
      </c>
      <c r="L1012" s="13">
        <v>1.6</v>
      </c>
      <c r="M1012" s="24">
        <f>K1012*L1012</f>
        <v>9.08</v>
      </c>
      <c r="N1012" s="2"/>
    </row>
    <row r="1013" spans="1:14" ht="15.75">
      <c r="A1013" s="5"/>
      <c r="N1013" s="2"/>
    </row>
    <row r="1014" spans="1:14" ht="15.75">
      <c r="A1014" s="187"/>
      <c r="J1014" s="39" t="s">
        <v>9</v>
      </c>
      <c r="K1014" s="39"/>
      <c r="L1014" s="11">
        <f>SUM(L1009:L1012)</f>
        <v>7.300000000000001</v>
      </c>
      <c r="M1014" s="40">
        <f>SUM(M1009:M1012)</f>
        <v>34.2025</v>
      </c>
      <c r="N1014" s="2"/>
    </row>
    <row r="1015" spans="1:14" ht="15.75">
      <c r="A1015" s="187"/>
      <c r="J1015" s="39"/>
      <c r="K1015" s="39"/>
      <c r="L1015" s="39"/>
      <c r="M1015" s="40">
        <f>M1014/L1014*10</f>
        <v>46.852739726027394</v>
      </c>
      <c r="N1015" s="2"/>
    </row>
    <row r="1016" spans="1:14" ht="15.75">
      <c r="A1016" s="187"/>
      <c r="B1016" s="2"/>
      <c r="C1016" s="2"/>
      <c r="D1016" s="55"/>
      <c r="E1016" s="55"/>
      <c r="F1016" s="55"/>
      <c r="G1016" s="55"/>
      <c r="H1016" s="55"/>
      <c r="I1016" s="55"/>
      <c r="J1016" s="184"/>
      <c r="K1016" s="4"/>
      <c r="L1016" s="4"/>
      <c r="M1016" s="56"/>
      <c r="N1016" s="2"/>
    </row>
    <row r="1017" spans="1:14" ht="16.5" thickBot="1">
      <c r="A1017" s="187"/>
      <c r="E1017" s="12" t="s">
        <v>4</v>
      </c>
      <c r="N1017" s="2"/>
    </row>
    <row r="1018" spans="1:14" ht="16.5" thickBot="1">
      <c r="A1018" s="187">
        <v>102</v>
      </c>
      <c r="B1018" s="48" t="s">
        <v>169</v>
      </c>
      <c r="C1018" s="15"/>
      <c r="D1018" s="41">
        <v>1</v>
      </c>
      <c r="E1018" s="39">
        <v>2</v>
      </c>
      <c r="F1018" s="39">
        <v>3</v>
      </c>
      <c r="G1018" s="39">
        <v>4</v>
      </c>
      <c r="H1018" s="39">
        <v>5</v>
      </c>
      <c r="I1018" s="39">
        <v>5</v>
      </c>
      <c r="J1018" s="17" t="s">
        <v>5</v>
      </c>
      <c r="K1018" s="39" t="s">
        <v>6</v>
      </c>
      <c r="L1018" s="39" t="s">
        <v>7</v>
      </c>
      <c r="M1018" s="42" t="s">
        <v>8</v>
      </c>
      <c r="N1018" s="2"/>
    </row>
    <row r="1019" spans="1:14" ht="15.75">
      <c r="A1019" s="187"/>
      <c r="B1019" s="19">
        <v>2004</v>
      </c>
      <c r="C1019" s="20"/>
      <c r="D1019" s="21">
        <v>4.3</v>
      </c>
      <c r="E1019" s="22">
        <v>4.3</v>
      </c>
      <c r="F1019" s="22">
        <v>3.8</v>
      </c>
      <c r="G1019" s="22">
        <v>4.3</v>
      </c>
      <c r="H1019" s="22">
        <v>4.4</v>
      </c>
      <c r="I1019" s="22">
        <v>4.6</v>
      </c>
      <c r="J1019" s="23">
        <f>SUM(D1019:I1019)-MAX(D1019:I1019)-MIN(D1019:I1019)</f>
        <v>17.3</v>
      </c>
      <c r="K1019" s="13">
        <f>ROUND(J1019/4,4)</f>
        <v>4.325</v>
      </c>
      <c r="L1019" s="11">
        <v>1.6</v>
      </c>
      <c r="M1019" s="24">
        <f>K1019*L1019</f>
        <v>6.920000000000001</v>
      </c>
      <c r="N1019" s="2"/>
    </row>
    <row r="1020" spans="1:14" ht="15.75">
      <c r="A1020" s="187"/>
      <c r="B1020" s="19" t="s">
        <v>74</v>
      </c>
      <c r="C1020" s="20"/>
      <c r="D1020" s="25">
        <v>5</v>
      </c>
      <c r="E1020" s="25">
        <v>4.9</v>
      </c>
      <c r="F1020" s="25">
        <v>4.8</v>
      </c>
      <c r="G1020" s="22">
        <v>4.6</v>
      </c>
      <c r="H1020" s="25">
        <v>5</v>
      </c>
      <c r="I1020" s="25">
        <v>5.2</v>
      </c>
      <c r="J1020" s="23">
        <f>SUM(D1020:I1020)-MAX(D1020:I1020)-MIN(D1020:I1020)</f>
        <v>19.699999999999996</v>
      </c>
      <c r="K1020" s="13">
        <f>ROUND(J1020/4,4)</f>
        <v>4.925</v>
      </c>
      <c r="L1020" s="13">
        <v>2.1</v>
      </c>
      <c r="M1020" s="24">
        <f>K1020*L1020</f>
        <v>10.3425</v>
      </c>
      <c r="N1020" s="2"/>
    </row>
    <row r="1021" spans="1:14" ht="15.75">
      <c r="A1021" s="187"/>
      <c r="B1021" s="19"/>
      <c r="C1021" s="20"/>
      <c r="D1021" s="25">
        <v>3.2</v>
      </c>
      <c r="E1021" s="26">
        <v>2.9</v>
      </c>
      <c r="F1021" s="26">
        <v>2.5</v>
      </c>
      <c r="G1021" s="26">
        <v>3</v>
      </c>
      <c r="H1021" s="26">
        <v>3.2</v>
      </c>
      <c r="I1021" s="26">
        <v>3.3</v>
      </c>
      <c r="J1021" s="23">
        <f>SUM(D1021:I1021)-MAX(D1021:I1021)-MIN(D1021:I1021)</f>
        <v>12.3</v>
      </c>
      <c r="K1021" s="13">
        <f>ROUND(J1021/4,4)</f>
        <v>3.075</v>
      </c>
      <c r="L1021" s="13">
        <v>2</v>
      </c>
      <c r="M1021" s="24">
        <f>K1021*L1021</f>
        <v>6.15</v>
      </c>
      <c r="N1021" s="2"/>
    </row>
    <row r="1022" spans="1:14" ht="16.5" thickBot="1">
      <c r="A1022" s="187"/>
      <c r="B1022" s="28"/>
      <c r="C1022" s="29"/>
      <c r="D1022" s="32">
        <v>4.7</v>
      </c>
      <c r="E1022" s="32">
        <v>4.2</v>
      </c>
      <c r="F1022" s="32">
        <v>4</v>
      </c>
      <c r="G1022" s="32">
        <v>3.7</v>
      </c>
      <c r="H1022" s="32">
        <v>4</v>
      </c>
      <c r="I1022" s="26">
        <v>4</v>
      </c>
      <c r="J1022" s="23">
        <f>SUM(D1022:I1022)-MAX(D1022:I1022)-MIN(D1022:I1022)</f>
        <v>16.200000000000003</v>
      </c>
      <c r="K1022" s="13">
        <f>ROUND(J1022/4,4)</f>
        <v>4.05</v>
      </c>
      <c r="L1022" s="13">
        <v>1.6</v>
      </c>
      <c r="M1022" s="24">
        <f>K1022*L1022</f>
        <v>6.48</v>
      </c>
      <c r="N1022" s="2"/>
    </row>
    <row r="1023" spans="1:14" ht="15.75">
      <c r="A1023" s="187"/>
      <c r="N1023" s="2"/>
    </row>
    <row r="1024" spans="1:14" ht="15.75">
      <c r="A1024" s="187"/>
      <c r="J1024" s="39" t="s">
        <v>9</v>
      </c>
      <c r="K1024" s="39"/>
      <c r="L1024" s="11">
        <f>SUM(L1019:L1022)</f>
        <v>7.300000000000001</v>
      </c>
      <c r="M1024" s="40">
        <f>SUM(M1019:M1022)</f>
        <v>29.892500000000002</v>
      </c>
      <c r="N1024" s="2"/>
    </row>
    <row r="1025" spans="1:14" ht="15.75">
      <c r="A1025" s="187"/>
      <c r="J1025" s="39"/>
      <c r="K1025" s="39"/>
      <c r="L1025" s="39"/>
      <c r="M1025" s="40">
        <f>M1024/L1024*10</f>
        <v>40.948630136986296</v>
      </c>
      <c r="N1025" s="2"/>
    </row>
    <row r="1026" spans="1:14" ht="15.75">
      <c r="A1026" s="187"/>
      <c r="B1026" s="2"/>
      <c r="C1026" s="2"/>
      <c r="D1026" s="55"/>
      <c r="E1026" s="55"/>
      <c r="F1026" s="55"/>
      <c r="G1026" s="55"/>
      <c r="H1026" s="55"/>
      <c r="I1026" s="55"/>
      <c r="J1026" s="184"/>
      <c r="K1026" s="4"/>
      <c r="L1026" s="4"/>
      <c r="M1026" s="56"/>
      <c r="N1026" s="2"/>
    </row>
    <row r="1027" spans="1:14" ht="16.5" thickBot="1">
      <c r="A1027" s="187"/>
      <c r="E1027" s="12" t="s">
        <v>4</v>
      </c>
      <c r="N1027" s="2"/>
    </row>
    <row r="1028" spans="1:14" ht="16.5" thickBot="1">
      <c r="A1028" s="187">
        <v>103</v>
      </c>
      <c r="B1028" s="48" t="s">
        <v>170</v>
      </c>
      <c r="C1028" s="15"/>
      <c r="D1028" s="41">
        <v>1</v>
      </c>
      <c r="E1028" s="39">
        <v>2</v>
      </c>
      <c r="F1028" s="39">
        <v>3</v>
      </c>
      <c r="G1028" s="39">
        <v>4</v>
      </c>
      <c r="H1028" s="39">
        <v>5</v>
      </c>
      <c r="I1028" s="39">
        <v>5</v>
      </c>
      <c r="J1028" s="17" t="s">
        <v>5</v>
      </c>
      <c r="K1028" s="39" t="s">
        <v>6</v>
      </c>
      <c r="L1028" s="39" t="s">
        <v>7</v>
      </c>
      <c r="M1028" s="42" t="s">
        <v>8</v>
      </c>
      <c r="N1028" s="2"/>
    </row>
    <row r="1029" spans="1:14" ht="15.75">
      <c r="A1029" s="187"/>
      <c r="B1029" s="19">
        <v>2003</v>
      </c>
      <c r="C1029" s="20"/>
      <c r="D1029" s="21">
        <v>2</v>
      </c>
      <c r="E1029" s="22">
        <v>3</v>
      </c>
      <c r="F1029" s="22">
        <v>3.2</v>
      </c>
      <c r="G1029" s="22">
        <v>2.5</v>
      </c>
      <c r="H1029" s="22">
        <v>2.5</v>
      </c>
      <c r="I1029" s="22">
        <v>2.8</v>
      </c>
      <c r="J1029" s="23">
        <f>SUM(D1029:I1029)-MAX(D1029:I1029)-MIN(D1029:I1029)</f>
        <v>10.8</v>
      </c>
      <c r="K1029" s="13">
        <f>ROUND(J1029/4,4)</f>
        <v>2.7</v>
      </c>
      <c r="L1029" s="11">
        <v>1.6</v>
      </c>
      <c r="M1029" s="24">
        <f>K1029*L1029</f>
        <v>4.32</v>
      </c>
      <c r="N1029" s="2"/>
    </row>
    <row r="1030" spans="1:14" ht="15.75">
      <c r="A1030" s="187"/>
      <c r="B1030" s="19" t="s">
        <v>59</v>
      </c>
      <c r="C1030" s="20"/>
      <c r="D1030" s="25">
        <v>4.9</v>
      </c>
      <c r="E1030" s="25">
        <v>3.9</v>
      </c>
      <c r="F1030" s="25">
        <v>4</v>
      </c>
      <c r="G1030" s="22">
        <v>3.5</v>
      </c>
      <c r="H1030" s="25">
        <v>4.3</v>
      </c>
      <c r="I1030" s="25">
        <v>3.3</v>
      </c>
      <c r="J1030" s="23">
        <f>SUM(D1030:I1030)-MAX(D1030:I1030)-MIN(D1030:I1030)</f>
        <v>15.7</v>
      </c>
      <c r="K1030" s="13">
        <f>ROUND(J1030/4,4)</f>
        <v>3.925</v>
      </c>
      <c r="L1030" s="13">
        <v>2.1</v>
      </c>
      <c r="M1030" s="24">
        <f>K1030*L1030</f>
        <v>8.2425</v>
      </c>
      <c r="N1030" s="2"/>
    </row>
    <row r="1031" spans="1:14" ht="15.75">
      <c r="A1031" s="187"/>
      <c r="B1031" s="19"/>
      <c r="C1031" s="20"/>
      <c r="D1031" s="25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3">
        <f>SUM(D1031:I1031)-MAX(D1031:I1031)-MIN(D1031:I1031)</f>
        <v>0</v>
      </c>
      <c r="K1031" s="13">
        <f>ROUND(J1031/4,4)</f>
        <v>0</v>
      </c>
      <c r="L1031" s="13">
        <v>2</v>
      </c>
      <c r="M1031" s="24">
        <f>K1031*L1031</f>
        <v>0</v>
      </c>
      <c r="N1031" s="2"/>
    </row>
    <row r="1032" spans="1:14" ht="16.5" thickBot="1">
      <c r="A1032" s="187"/>
      <c r="B1032" s="28"/>
      <c r="C1032" s="29"/>
      <c r="D1032" s="32">
        <v>4.7</v>
      </c>
      <c r="E1032" s="32">
        <v>3</v>
      </c>
      <c r="F1032" s="32">
        <v>3</v>
      </c>
      <c r="G1032" s="32">
        <v>3</v>
      </c>
      <c r="H1032" s="32">
        <v>3.5</v>
      </c>
      <c r="I1032" s="26">
        <v>3.6</v>
      </c>
      <c r="J1032" s="23">
        <f>SUM(D1032:I1032)-MAX(D1032:I1032)-MIN(D1032:I1032)</f>
        <v>13.100000000000001</v>
      </c>
      <c r="K1032" s="13">
        <f>ROUND(J1032/4,4)</f>
        <v>3.275</v>
      </c>
      <c r="L1032" s="13">
        <v>1.6</v>
      </c>
      <c r="M1032" s="24">
        <f>K1032*L1032</f>
        <v>5.24</v>
      </c>
      <c r="N1032" s="2"/>
    </row>
    <row r="1033" spans="1:14" ht="15.75">
      <c r="A1033" s="187"/>
      <c r="N1033" s="2"/>
    </row>
    <row r="1034" spans="1:14" ht="15.75">
      <c r="A1034" s="187"/>
      <c r="J1034" s="39" t="s">
        <v>9</v>
      </c>
      <c r="K1034" s="39"/>
      <c r="L1034" s="11">
        <f>SUM(L1029:L1032)</f>
        <v>7.300000000000001</v>
      </c>
      <c r="M1034" s="40">
        <f>SUM(M1029:M1032)</f>
        <v>17.802500000000002</v>
      </c>
      <c r="N1034" s="2"/>
    </row>
    <row r="1035" spans="1:14" ht="15.75">
      <c r="A1035" s="187"/>
      <c r="J1035" s="39"/>
      <c r="K1035" s="39"/>
      <c r="L1035" s="39"/>
      <c r="M1035" s="40">
        <f>M1034/L1034*10</f>
        <v>24.386986301369863</v>
      </c>
      <c r="N1035" s="2"/>
    </row>
    <row r="1036" spans="1:14" ht="15.75">
      <c r="A1036" s="187"/>
      <c r="B1036" s="2"/>
      <c r="C1036" s="2"/>
      <c r="D1036" s="55"/>
      <c r="E1036" s="55"/>
      <c r="F1036" s="55"/>
      <c r="G1036" s="55"/>
      <c r="H1036" s="55"/>
      <c r="I1036" s="55"/>
      <c r="J1036" s="184"/>
      <c r="K1036" s="4"/>
      <c r="L1036" s="4"/>
      <c r="M1036" s="56"/>
      <c r="N1036" s="2"/>
    </row>
    <row r="1037" spans="1:14" ht="16.5" thickBot="1">
      <c r="A1037" s="187"/>
      <c r="E1037" s="12" t="s">
        <v>4</v>
      </c>
      <c r="N1037" s="2"/>
    </row>
    <row r="1038" spans="1:14" ht="16.5" thickBot="1">
      <c r="A1038" s="187">
        <v>104</v>
      </c>
      <c r="B1038" s="48" t="s">
        <v>171</v>
      </c>
      <c r="C1038" s="15"/>
      <c r="D1038" s="41">
        <v>1</v>
      </c>
      <c r="E1038" s="39">
        <v>2</v>
      </c>
      <c r="F1038" s="39">
        <v>3</v>
      </c>
      <c r="G1038" s="39">
        <v>4</v>
      </c>
      <c r="H1038" s="39">
        <v>5</v>
      </c>
      <c r="I1038" s="39">
        <v>5</v>
      </c>
      <c r="J1038" s="17" t="s">
        <v>5</v>
      </c>
      <c r="K1038" s="39" t="s">
        <v>6</v>
      </c>
      <c r="L1038" s="39" t="s">
        <v>7</v>
      </c>
      <c r="M1038" s="42" t="s">
        <v>8</v>
      </c>
      <c r="N1038" s="2"/>
    </row>
    <row r="1039" spans="1:14" ht="15.75">
      <c r="A1039" s="187"/>
      <c r="B1039" s="19">
        <v>2003</v>
      </c>
      <c r="C1039" s="20"/>
      <c r="D1039" s="21">
        <v>5.2</v>
      </c>
      <c r="E1039" s="22">
        <v>4.9</v>
      </c>
      <c r="F1039" s="22">
        <v>4</v>
      </c>
      <c r="G1039" s="22">
        <v>4.5</v>
      </c>
      <c r="H1039" s="22">
        <v>4.9</v>
      </c>
      <c r="I1039" s="22">
        <v>5</v>
      </c>
      <c r="J1039" s="23">
        <f>SUM(D1039:I1039)-MAX(D1039:I1039)-MIN(D1039:I1039)</f>
        <v>19.3</v>
      </c>
      <c r="K1039" s="13">
        <f>ROUND(J1039/4,4)</f>
        <v>4.825</v>
      </c>
      <c r="L1039" s="11">
        <v>1.6</v>
      </c>
      <c r="M1039" s="24">
        <f>K1039*L1039</f>
        <v>7.720000000000001</v>
      </c>
      <c r="N1039" s="2"/>
    </row>
    <row r="1040" spans="1:14" ht="15.75">
      <c r="A1040" s="187"/>
      <c r="B1040" s="19" t="s">
        <v>103</v>
      </c>
      <c r="C1040" s="20"/>
      <c r="D1040" s="25">
        <v>5.8</v>
      </c>
      <c r="E1040" s="25">
        <v>5.5</v>
      </c>
      <c r="F1040" s="25">
        <v>5.8</v>
      </c>
      <c r="G1040" s="22">
        <v>5.7</v>
      </c>
      <c r="H1040" s="25">
        <v>5.5</v>
      </c>
      <c r="I1040" s="25">
        <v>5.6</v>
      </c>
      <c r="J1040" s="23">
        <f>SUM(D1040:I1040)-MAX(D1040:I1040)-MIN(D1040:I1040)</f>
        <v>22.599999999999998</v>
      </c>
      <c r="K1040" s="13">
        <f>ROUND(J1040/4,4)</f>
        <v>5.65</v>
      </c>
      <c r="L1040" s="13">
        <v>2.1</v>
      </c>
      <c r="M1040" s="24">
        <f>K1040*L1040</f>
        <v>11.865000000000002</v>
      </c>
      <c r="N1040" s="2"/>
    </row>
    <row r="1041" spans="1:14" ht="15.75">
      <c r="A1041" s="187"/>
      <c r="B1041" s="19"/>
      <c r="C1041" s="20"/>
      <c r="D1041" s="25">
        <v>3.4</v>
      </c>
      <c r="E1041" s="26">
        <v>2.4</v>
      </c>
      <c r="F1041" s="26">
        <v>2.3</v>
      </c>
      <c r="G1041" s="26">
        <v>2.5</v>
      </c>
      <c r="H1041" s="26">
        <v>3</v>
      </c>
      <c r="I1041" s="26">
        <v>2</v>
      </c>
      <c r="J1041" s="23">
        <f>SUM(D1041:I1041)-MAX(D1041:I1041)-MIN(D1041:I1041)</f>
        <v>10.2</v>
      </c>
      <c r="K1041" s="13">
        <f>ROUND(J1041/4,4)</f>
        <v>2.55</v>
      </c>
      <c r="L1041" s="13">
        <v>2</v>
      </c>
      <c r="M1041" s="24">
        <f>K1041*L1041</f>
        <v>5.1</v>
      </c>
      <c r="N1041" s="2"/>
    </row>
    <row r="1042" spans="1:14" ht="16.5" thickBot="1">
      <c r="A1042" s="187"/>
      <c r="B1042" s="28"/>
      <c r="C1042" s="29"/>
      <c r="D1042" s="32">
        <v>3.8</v>
      </c>
      <c r="E1042" s="32">
        <v>3.3</v>
      </c>
      <c r="F1042" s="32">
        <v>4</v>
      </c>
      <c r="G1042" s="32">
        <v>3.5</v>
      </c>
      <c r="H1042" s="32">
        <v>3.3</v>
      </c>
      <c r="I1042" s="26">
        <v>3.6</v>
      </c>
      <c r="J1042" s="23">
        <f>SUM(D1042:I1042)-MAX(D1042:I1042)-MIN(D1042:I1042)</f>
        <v>14.2</v>
      </c>
      <c r="K1042" s="13">
        <f>ROUND(J1042/4,4)</f>
        <v>3.55</v>
      </c>
      <c r="L1042" s="13">
        <v>1.6</v>
      </c>
      <c r="M1042" s="24">
        <f>K1042*L1042</f>
        <v>5.68</v>
      </c>
      <c r="N1042" s="2"/>
    </row>
    <row r="1043" spans="1:14" ht="15.75">
      <c r="A1043" s="187"/>
      <c r="N1043" s="2"/>
    </row>
    <row r="1044" spans="1:14" ht="15.75">
      <c r="A1044" s="187"/>
      <c r="J1044" s="39" t="s">
        <v>9</v>
      </c>
      <c r="K1044" s="39"/>
      <c r="L1044" s="11">
        <f>SUM(L1039:L1042)</f>
        <v>7.300000000000001</v>
      </c>
      <c r="M1044" s="40">
        <f>SUM(M1039:M1042)</f>
        <v>30.365000000000002</v>
      </c>
      <c r="N1044" s="2"/>
    </row>
    <row r="1045" spans="1:14" ht="15.75">
      <c r="A1045" s="187"/>
      <c r="J1045" s="39"/>
      <c r="K1045" s="39"/>
      <c r="L1045" s="39"/>
      <c r="M1045" s="40">
        <f>M1044/L1044*10</f>
        <v>41.59589041095891</v>
      </c>
      <c r="N1045" s="2"/>
    </row>
    <row r="1046" spans="1:14" ht="15.75">
      <c r="A1046" s="187"/>
      <c r="B1046" s="2"/>
      <c r="C1046" s="2"/>
      <c r="D1046" s="55"/>
      <c r="E1046" s="55"/>
      <c r="F1046" s="55"/>
      <c r="G1046" s="55"/>
      <c r="H1046" s="55"/>
      <c r="I1046" s="55"/>
      <c r="J1046" s="184"/>
      <c r="K1046" s="4"/>
      <c r="L1046" s="4"/>
      <c r="M1046" s="56"/>
      <c r="N1046" s="2"/>
    </row>
    <row r="1047" spans="1:14" ht="16.5" thickBot="1">
      <c r="A1047" s="187"/>
      <c r="E1047" s="12" t="s">
        <v>4</v>
      </c>
      <c r="N1047" s="2"/>
    </row>
    <row r="1048" spans="1:14" ht="16.5" thickBot="1">
      <c r="A1048" s="187">
        <v>105</v>
      </c>
      <c r="B1048" s="48" t="s">
        <v>172</v>
      </c>
      <c r="C1048" s="15"/>
      <c r="D1048" s="41">
        <v>1</v>
      </c>
      <c r="E1048" s="39">
        <v>2</v>
      </c>
      <c r="F1048" s="39">
        <v>3</v>
      </c>
      <c r="G1048" s="39">
        <v>4</v>
      </c>
      <c r="H1048" s="39">
        <v>5</v>
      </c>
      <c r="I1048" s="39">
        <v>5</v>
      </c>
      <c r="J1048" s="17" t="s">
        <v>5</v>
      </c>
      <c r="K1048" s="39" t="s">
        <v>6</v>
      </c>
      <c r="L1048" s="39" t="s">
        <v>7</v>
      </c>
      <c r="M1048" s="42" t="s">
        <v>8</v>
      </c>
      <c r="N1048" s="2"/>
    </row>
    <row r="1049" spans="1:14" ht="15.75">
      <c r="A1049" s="187"/>
      <c r="B1049" s="19">
        <v>2004</v>
      </c>
      <c r="C1049" s="20"/>
      <c r="D1049" s="21">
        <v>3.8</v>
      </c>
      <c r="E1049" s="22">
        <v>4.4</v>
      </c>
      <c r="F1049" s="22">
        <v>4.4</v>
      </c>
      <c r="G1049" s="22">
        <v>4.7</v>
      </c>
      <c r="H1049" s="22">
        <v>4.5</v>
      </c>
      <c r="I1049" s="22">
        <v>4.3</v>
      </c>
      <c r="J1049" s="23">
        <f>SUM(D1049:I1049)-MAX(D1049:I1049)-MIN(D1049:I1049)</f>
        <v>17.6</v>
      </c>
      <c r="K1049" s="13">
        <f>ROUND(J1049/4,4)</f>
        <v>4.4</v>
      </c>
      <c r="L1049" s="11">
        <v>1.6</v>
      </c>
      <c r="M1049" s="24">
        <f>K1049*L1049</f>
        <v>7.040000000000001</v>
      </c>
      <c r="N1049" s="2"/>
    </row>
    <row r="1050" spans="1:14" ht="15.75">
      <c r="A1050" s="187"/>
      <c r="B1050" s="19" t="s">
        <v>59</v>
      </c>
      <c r="C1050" s="20"/>
      <c r="D1050" s="25">
        <v>2.7</v>
      </c>
      <c r="E1050" s="25">
        <v>2.5</v>
      </c>
      <c r="F1050" s="25">
        <v>2.5</v>
      </c>
      <c r="G1050" s="22">
        <v>2.5</v>
      </c>
      <c r="H1050" s="25">
        <v>3</v>
      </c>
      <c r="I1050" s="25">
        <v>2.5</v>
      </c>
      <c r="J1050" s="23">
        <f>SUM(D1050:I1050)-MAX(D1050:I1050)-MIN(D1050:I1050)</f>
        <v>10.2</v>
      </c>
      <c r="K1050" s="13">
        <f>ROUND(J1050/4,4)</f>
        <v>2.55</v>
      </c>
      <c r="L1050" s="13">
        <v>2.1</v>
      </c>
      <c r="M1050" s="24">
        <f>K1050*L1050</f>
        <v>5.3549999999999995</v>
      </c>
      <c r="N1050" s="2"/>
    </row>
    <row r="1051" spans="1:14" ht="15.75">
      <c r="A1051" s="187"/>
      <c r="B1051" s="19"/>
      <c r="C1051" s="20"/>
      <c r="D1051" s="25">
        <v>1.8</v>
      </c>
      <c r="E1051" s="26">
        <v>2</v>
      </c>
      <c r="F1051" s="26">
        <v>2</v>
      </c>
      <c r="G1051" s="26">
        <v>2</v>
      </c>
      <c r="H1051" s="26">
        <v>2.6</v>
      </c>
      <c r="I1051" s="26">
        <v>2</v>
      </c>
      <c r="J1051" s="23">
        <f>SUM(D1051:I1051)-MAX(D1051:I1051)-MIN(D1051:I1051)</f>
        <v>8</v>
      </c>
      <c r="K1051" s="13">
        <f>ROUND(J1051/4,4)</f>
        <v>2</v>
      </c>
      <c r="L1051" s="13">
        <v>2</v>
      </c>
      <c r="M1051" s="24">
        <f>K1051*L1051</f>
        <v>4</v>
      </c>
      <c r="N1051" s="2"/>
    </row>
    <row r="1052" spans="1:14" ht="16.5" thickBot="1">
      <c r="A1052" s="187"/>
      <c r="B1052" s="28"/>
      <c r="C1052" s="29"/>
      <c r="D1052" s="32">
        <v>2</v>
      </c>
      <c r="E1052" s="32">
        <v>1.7</v>
      </c>
      <c r="F1052" s="32">
        <v>2.5</v>
      </c>
      <c r="G1052" s="32">
        <v>2</v>
      </c>
      <c r="H1052" s="32">
        <v>2.5</v>
      </c>
      <c r="I1052" s="26">
        <v>2</v>
      </c>
      <c r="J1052" s="23">
        <f>SUM(D1052:I1052)-MAX(D1052:I1052)-MIN(D1052:I1052)</f>
        <v>8.5</v>
      </c>
      <c r="K1052" s="13">
        <f>ROUND(J1052/4,4)</f>
        <v>2.125</v>
      </c>
      <c r="L1052" s="13">
        <v>1.6</v>
      </c>
      <c r="M1052" s="24">
        <f>K1052*L1052</f>
        <v>3.4000000000000004</v>
      </c>
      <c r="N1052" s="2"/>
    </row>
    <row r="1053" spans="1:14" ht="15.75">
      <c r="A1053" s="187"/>
      <c r="N1053" s="2"/>
    </row>
    <row r="1054" spans="1:14" ht="15.75">
      <c r="A1054" s="187"/>
      <c r="J1054" s="39" t="s">
        <v>9</v>
      </c>
      <c r="K1054" s="39"/>
      <c r="L1054" s="11">
        <f>SUM(L1049:L1052)</f>
        <v>7.300000000000001</v>
      </c>
      <c r="M1054" s="40">
        <f>SUM(M1049:M1052)</f>
        <v>19.795</v>
      </c>
      <c r="N1054" s="2"/>
    </row>
    <row r="1055" spans="1:14" ht="15.75">
      <c r="A1055" s="187"/>
      <c r="J1055" s="39"/>
      <c r="K1055" s="39"/>
      <c r="L1055" s="39"/>
      <c r="M1055" s="40">
        <f>M1054/L1054*10</f>
        <v>27.116438356164384</v>
      </c>
      <c r="N1055" s="2"/>
    </row>
    <row r="1056" spans="1:14" ht="15.75">
      <c r="A1056" s="187"/>
      <c r="B1056" s="2"/>
      <c r="C1056" s="2"/>
      <c r="D1056" s="55"/>
      <c r="E1056" s="55"/>
      <c r="F1056" s="55"/>
      <c r="G1056" s="55"/>
      <c r="H1056" s="55"/>
      <c r="I1056" s="55"/>
      <c r="J1056" s="184"/>
      <c r="K1056" s="4"/>
      <c r="L1056" s="4"/>
      <c r="M1056" s="56"/>
      <c r="N1056" s="2"/>
    </row>
    <row r="1057" spans="1:14" ht="16.5" thickBot="1">
      <c r="A1057" s="187"/>
      <c r="E1057" s="12" t="s">
        <v>4</v>
      </c>
      <c r="N1057" s="2"/>
    </row>
    <row r="1058" spans="1:14" ht="16.5" thickBot="1">
      <c r="A1058" s="187">
        <v>106</v>
      </c>
      <c r="B1058" s="48" t="s">
        <v>173</v>
      </c>
      <c r="C1058" s="15"/>
      <c r="D1058" s="41">
        <v>1</v>
      </c>
      <c r="E1058" s="39">
        <v>2</v>
      </c>
      <c r="F1058" s="39">
        <v>3</v>
      </c>
      <c r="G1058" s="39">
        <v>4</v>
      </c>
      <c r="H1058" s="39">
        <v>5</v>
      </c>
      <c r="I1058" s="39">
        <v>5</v>
      </c>
      <c r="J1058" s="17" t="s">
        <v>5</v>
      </c>
      <c r="K1058" s="39" t="s">
        <v>6</v>
      </c>
      <c r="L1058" s="39" t="s">
        <v>7</v>
      </c>
      <c r="M1058" s="42" t="s">
        <v>8</v>
      </c>
      <c r="N1058" s="2"/>
    </row>
    <row r="1059" spans="1:14" ht="15.75">
      <c r="A1059" s="187"/>
      <c r="B1059" s="19">
        <v>2004</v>
      </c>
      <c r="C1059" s="20"/>
      <c r="D1059" s="21">
        <v>4.4</v>
      </c>
      <c r="E1059" s="22">
        <v>4.1</v>
      </c>
      <c r="F1059" s="22">
        <v>4.4</v>
      </c>
      <c r="G1059" s="22">
        <v>3.5</v>
      </c>
      <c r="H1059" s="22">
        <v>3.9</v>
      </c>
      <c r="I1059" s="22">
        <v>4</v>
      </c>
      <c r="J1059" s="23">
        <f>SUM(D1059:I1059)-MAX(D1059:I1059)-MIN(D1059:I1059)</f>
        <v>16.4</v>
      </c>
      <c r="K1059" s="13">
        <f>ROUND(J1059/4,4)</f>
        <v>4.1</v>
      </c>
      <c r="L1059" s="11">
        <v>1.6</v>
      </c>
      <c r="M1059" s="24">
        <f>K1059*L1059</f>
        <v>6.56</v>
      </c>
      <c r="N1059" s="2"/>
    </row>
    <row r="1060" spans="1:14" ht="15.75">
      <c r="A1060" s="5"/>
      <c r="B1060" s="19" t="s">
        <v>63</v>
      </c>
      <c r="C1060" s="20"/>
      <c r="D1060" s="25">
        <v>3.8</v>
      </c>
      <c r="E1060" s="25">
        <v>4.3</v>
      </c>
      <c r="F1060" s="25">
        <v>4</v>
      </c>
      <c r="G1060" s="22">
        <v>3.7</v>
      </c>
      <c r="H1060" s="25">
        <v>4</v>
      </c>
      <c r="I1060" s="25">
        <v>4.3</v>
      </c>
      <c r="J1060" s="23">
        <f>SUM(D1060:I1060)-MAX(D1060:I1060)-MIN(D1060:I1060)</f>
        <v>16.1</v>
      </c>
      <c r="K1060" s="13">
        <f>ROUND(J1060/4,4)</f>
        <v>4.025</v>
      </c>
      <c r="L1060" s="13">
        <v>2.1</v>
      </c>
      <c r="M1060" s="24">
        <f>K1060*L1060</f>
        <v>8.4525</v>
      </c>
      <c r="N1060" s="2"/>
    </row>
    <row r="1061" spans="1:14" ht="15.75">
      <c r="A1061" s="187"/>
      <c r="B1061" s="19"/>
      <c r="C1061" s="20"/>
      <c r="D1061" s="25">
        <v>2</v>
      </c>
      <c r="E1061" s="26">
        <v>2.4</v>
      </c>
      <c r="F1061" s="26">
        <v>2.2</v>
      </c>
      <c r="G1061" s="26">
        <v>2</v>
      </c>
      <c r="H1061" s="26">
        <v>2.9</v>
      </c>
      <c r="I1061" s="26">
        <v>2.6</v>
      </c>
      <c r="J1061" s="23">
        <f>SUM(D1061:I1061)-MAX(D1061:I1061)-MIN(D1061:I1061)</f>
        <v>9.200000000000001</v>
      </c>
      <c r="K1061" s="13">
        <f>ROUND(J1061/4,4)</f>
        <v>2.3</v>
      </c>
      <c r="L1061" s="13">
        <v>2</v>
      </c>
      <c r="M1061" s="24">
        <f>K1061*L1061</f>
        <v>4.6</v>
      </c>
      <c r="N1061" s="2"/>
    </row>
    <row r="1062" spans="1:14" ht="16.5" thickBot="1">
      <c r="A1062" s="187"/>
      <c r="B1062" s="28"/>
      <c r="C1062" s="29"/>
      <c r="D1062" s="32">
        <v>2.4</v>
      </c>
      <c r="E1062" s="32">
        <v>3</v>
      </c>
      <c r="F1062" s="32">
        <v>3.5</v>
      </c>
      <c r="G1062" s="32">
        <v>2.6</v>
      </c>
      <c r="H1062" s="32">
        <v>3</v>
      </c>
      <c r="I1062" s="26">
        <v>3</v>
      </c>
      <c r="J1062" s="23">
        <f>SUM(D1062:I1062)-MAX(D1062:I1062)-MIN(D1062:I1062)</f>
        <v>11.6</v>
      </c>
      <c r="K1062" s="13">
        <f>ROUND(J1062/4,4)</f>
        <v>2.9</v>
      </c>
      <c r="L1062" s="13">
        <v>1.6</v>
      </c>
      <c r="M1062" s="24">
        <f>K1062*L1062</f>
        <v>4.64</v>
      </c>
      <c r="N1062" s="2"/>
    </row>
    <row r="1063" spans="1:14" ht="15.75">
      <c r="A1063" s="187"/>
      <c r="N1063" s="2"/>
    </row>
    <row r="1064" spans="1:14" ht="15.75">
      <c r="A1064" s="187"/>
      <c r="J1064" s="39" t="s">
        <v>9</v>
      </c>
      <c r="K1064" s="39"/>
      <c r="L1064" s="11">
        <f>SUM(L1059:L1062)</f>
        <v>7.300000000000001</v>
      </c>
      <c r="M1064" s="40">
        <f>SUM(M1059:M1062)</f>
        <v>24.252499999999998</v>
      </c>
      <c r="N1064" s="2"/>
    </row>
    <row r="1065" spans="1:14" ht="15.75">
      <c r="A1065" s="187"/>
      <c r="J1065" s="39"/>
      <c r="K1065" s="39"/>
      <c r="L1065" s="39"/>
      <c r="M1065" s="40">
        <f>M1064/L1064*10</f>
        <v>33.22260273972602</v>
      </c>
      <c r="N1065" s="2"/>
    </row>
    <row r="1066" spans="1:14" ht="15.75">
      <c r="A1066" s="187"/>
      <c r="B1066" s="2"/>
      <c r="C1066" s="2"/>
      <c r="D1066" s="55"/>
      <c r="E1066" s="55"/>
      <c r="F1066" s="55"/>
      <c r="G1066" s="55"/>
      <c r="H1066" s="55"/>
      <c r="I1066" s="55"/>
      <c r="J1066" s="184"/>
      <c r="K1066" s="4"/>
      <c r="L1066" s="4"/>
      <c r="M1066" s="56"/>
      <c r="N1066" s="2"/>
    </row>
    <row r="1067" spans="1:14" ht="16.5" thickBot="1">
      <c r="A1067" s="187"/>
      <c r="E1067" s="12" t="s">
        <v>4</v>
      </c>
      <c r="N1067" s="2"/>
    </row>
    <row r="1068" spans="1:14" ht="16.5" thickBot="1">
      <c r="A1068" s="187">
        <v>107</v>
      </c>
      <c r="B1068" s="48" t="s">
        <v>174</v>
      </c>
      <c r="C1068" s="15"/>
      <c r="D1068" s="41">
        <v>1</v>
      </c>
      <c r="E1068" s="39">
        <v>2</v>
      </c>
      <c r="F1068" s="39">
        <v>3</v>
      </c>
      <c r="G1068" s="39">
        <v>4</v>
      </c>
      <c r="H1068" s="39">
        <v>5</v>
      </c>
      <c r="I1068" s="39">
        <v>5</v>
      </c>
      <c r="J1068" s="17" t="s">
        <v>5</v>
      </c>
      <c r="K1068" s="39" t="s">
        <v>6</v>
      </c>
      <c r="L1068" s="39" t="s">
        <v>7</v>
      </c>
      <c r="M1068" s="42" t="s">
        <v>8</v>
      </c>
      <c r="N1068" s="2"/>
    </row>
    <row r="1069" spans="1:14" ht="15.75">
      <c r="A1069" s="187"/>
      <c r="B1069" s="19">
        <v>2003</v>
      </c>
      <c r="C1069" s="20"/>
      <c r="D1069" s="21">
        <v>5.5</v>
      </c>
      <c r="E1069" s="22">
        <v>5.1</v>
      </c>
      <c r="F1069" s="22">
        <v>5</v>
      </c>
      <c r="G1069" s="22">
        <v>5.3</v>
      </c>
      <c r="H1069" s="22">
        <v>4.9</v>
      </c>
      <c r="I1069" s="22">
        <v>5.4</v>
      </c>
      <c r="J1069" s="23">
        <f>SUM(D1069:I1069)-MAX(D1069:I1069)-MIN(D1069:I1069)</f>
        <v>20.799999999999997</v>
      </c>
      <c r="K1069" s="13">
        <f>ROUND(J1069/4,4)</f>
        <v>5.2</v>
      </c>
      <c r="L1069" s="11">
        <v>1.6</v>
      </c>
      <c r="M1069" s="24">
        <f>K1069*L1069</f>
        <v>8.32</v>
      </c>
      <c r="N1069" s="2"/>
    </row>
    <row r="1070" spans="1:14" ht="15.75">
      <c r="A1070" s="187"/>
      <c r="B1070" s="19" t="s">
        <v>61</v>
      </c>
      <c r="C1070" s="20"/>
      <c r="D1070" s="25">
        <v>5.6</v>
      </c>
      <c r="E1070" s="25">
        <v>5.8</v>
      </c>
      <c r="F1070" s="25">
        <v>5.6</v>
      </c>
      <c r="G1070" s="22">
        <v>5.5</v>
      </c>
      <c r="H1070" s="25">
        <v>5.7</v>
      </c>
      <c r="I1070" s="25">
        <v>6.1</v>
      </c>
      <c r="J1070" s="23">
        <f>SUM(D1070:I1070)-MAX(D1070:I1070)-MIN(D1070:I1070)</f>
        <v>22.699999999999996</v>
      </c>
      <c r="K1070" s="13">
        <f>ROUND(J1070/4,4)</f>
        <v>5.675</v>
      </c>
      <c r="L1070" s="13">
        <v>2.1</v>
      </c>
      <c r="M1070" s="24">
        <f>K1070*L1070</f>
        <v>11.9175</v>
      </c>
      <c r="N1070" s="2"/>
    </row>
    <row r="1071" spans="1:14" ht="15.75">
      <c r="A1071" s="5"/>
      <c r="B1071" s="19"/>
      <c r="C1071" s="20"/>
      <c r="D1071" s="25">
        <v>4.4</v>
      </c>
      <c r="E1071" s="26">
        <v>3.6</v>
      </c>
      <c r="F1071" s="26">
        <v>3.5</v>
      </c>
      <c r="G1071" s="26">
        <v>3.8</v>
      </c>
      <c r="H1071" s="26">
        <v>3.6</v>
      </c>
      <c r="I1071" s="26">
        <v>4</v>
      </c>
      <c r="J1071" s="23">
        <f>SUM(D1071:I1071)-MAX(D1071:I1071)-MIN(D1071:I1071)</f>
        <v>15</v>
      </c>
      <c r="K1071" s="13">
        <f>ROUND(J1071/4,4)</f>
        <v>3.75</v>
      </c>
      <c r="L1071" s="13">
        <v>2</v>
      </c>
      <c r="M1071" s="24">
        <f>K1071*L1071</f>
        <v>7.5</v>
      </c>
      <c r="N1071" s="2"/>
    </row>
    <row r="1072" spans="1:14" ht="16.5" thickBot="1">
      <c r="A1072" s="187"/>
      <c r="B1072" s="28"/>
      <c r="C1072" s="29"/>
      <c r="D1072" s="32">
        <v>5.3</v>
      </c>
      <c r="E1072" s="32">
        <v>5.5</v>
      </c>
      <c r="F1072" s="32">
        <v>5.3</v>
      </c>
      <c r="G1072" s="32">
        <v>5.5</v>
      </c>
      <c r="H1072" s="32">
        <v>5.3</v>
      </c>
      <c r="I1072" s="26">
        <v>5.7</v>
      </c>
      <c r="J1072" s="23">
        <f>SUM(D1072:I1072)-MAX(D1072:I1072)-MIN(D1072:I1072)</f>
        <v>21.6</v>
      </c>
      <c r="K1072" s="13">
        <f>ROUND(J1072/4,4)</f>
        <v>5.4</v>
      </c>
      <c r="L1072" s="13">
        <v>1.6</v>
      </c>
      <c r="M1072" s="24">
        <f>K1072*L1072</f>
        <v>8.64</v>
      </c>
      <c r="N1072" s="2"/>
    </row>
    <row r="1074" spans="10:13" ht="15.75">
      <c r="J1074" s="39" t="s">
        <v>9</v>
      </c>
      <c r="K1074" s="39"/>
      <c r="L1074" s="11">
        <f>SUM(L1069:L1072)</f>
        <v>7.300000000000001</v>
      </c>
      <c r="M1074" s="40">
        <f>SUM(M1069:M1072)</f>
        <v>36.3775</v>
      </c>
    </row>
    <row r="1075" spans="10:13" ht="15.75">
      <c r="J1075" s="39"/>
      <c r="K1075" s="39"/>
      <c r="L1075" s="39"/>
      <c r="M1075" s="40">
        <f>M1074/L1074*10</f>
        <v>49.83219178082191</v>
      </c>
    </row>
    <row r="1076" ht="15.75">
      <c r="J1076" s="185"/>
    </row>
    <row r="1077" ht="16.5" thickBot="1">
      <c r="E1077" s="12" t="s">
        <v>4</v>
      </c>
    </row>
    <row r="1078" spans="1:13" ht="16.5" thickBot="1">
      <c r="A1078" s="12">
        <v>108</v>
      </c>
      <c r="B1078" s="48" t="s">
        <v>175</v>
      </c>
      <c r="C1078" s="15"/>
      <c r="D1078" s="41">
        <v>1</v>
      </c>
      <c r="E1078" s="39">
        <v>2</v>
      </c>
      <c r="F1078" s="39">
        <v>3</v>
      </c>
      <c r="G1078" s="39">
        <v>4</v>
      </c>
      <c r="H1078" s="39">
        <v>5</v>
      </c>
      <c r="I1078" s="39">
        <v>5</v>
      </c>
      <c r="J1078" s="17" t="s">
        <v>5</v>
      </c>
      <c r="K1078" s="39" t="s">
        <v>6</v>
      </c>
      <c r="L1078" s="39" t="s">
        <v>7</v>
      </c>
      <c r="M1078" s="42" t="s">
        <v>8</v>
      </c>
    </row>
    <row r="1079" spans="2:13" ht="15.75">
      <c r="B1079" s="19">
        <v>2004</v>
      </c>
      <c r="C1079" s="20"/>
      <c r="D1079" s="21">
        <v>4.9</v>
      </c>
      <c r="E1079" s="22">
        <v>4.2</v>
      </c>
      <c r="F1079" s="22">
        <v>3.8</v>
      </c>
      <c r="G1079" s="22">
        <v>4.4</v>
      </c>
      <c r="H1079" s="22">
        <v>4.5</v>
      </c>
      <c r="I1079" s="22">
        <v>4.4</v>
      </c>
      <c r="J1079" s="23">
        <f>SUM(D1079:I1079)-MAX(D1079:I1079)-MIN(D1079:I1079)</f>
        <v>17.500000000000004</v>
      </c>
      <c r="K1079" s="13">
        <f>ROUND(J1079/4,4)</f>
        <v>4.375</v>
      </c>
      <c r="L1079" s="11">
        <v>1.6</v>
      </c>
      <c r="M1079" s="24">
        <f>K1079*L1079</f>
        <v>7</v>
      </c>
    </row>
    <row r="1080" spans="2:13" ht="15.75">
      <c r="B1080" s="19" t="s">
        <v>63</v>
      </c>
      <c r="C1080" s="20"/>
      <c r="D1080" s="25">
        <v>4.2</v>
      </c>
      <c r="E1080" s="25">
        <v>4.7</v>
      </c>
      <c r="F1080" s="25">
        <v>4.5</v>
      </c>
      <c r="G1080" s="22">
        <v>4.6</v>
      </c>
      <c r="H1080" s="25">
        <v>4.7</v>
      </c>
      <c r="I1080" s="25">
        <v>4.6</v>
      </c>
      <c r="J1080" s="23">
        <f>SUM(D1080:I1080)-MAX(D1080:I1080)-MIN(D1080:I1080)</f>
        <v>18.4</v>
      </c>
      <c r="K1080" s="13">
        <f>ROUND(J1080/4,4)</f>
        <v>4.6</v>
      </c>
      <c r="L1080" s="13">
        <v>2.1</v>
      </c>
      <c r="M1080" s="24">
        <f>K1080*L1080</f>
        <v>9.66</v>
      </c>
    </row>
    <row r="1081" spans="2:13" ht="15.75">
      <c r="B1081" s="19"/>
      <c r="C1081" s="20"/>
      <c r="D1081" s="25">
        <v>3.5</v>
      </c>
      <c r="E1081" s="26">
        <v>3.2</v>
      </c>
      <c r="F1081" s="26">
        <v>3.3</v>
      </c>
      <c r="G1081" s="26">
        <v>3</v>
      </c>
      <c r="H1081" s="26">
        <v>3</v>
      </c>
      <c r="I1081" s="26">
        <v>3.5</v>
      </c>
      <c r="J1081" s="23">
        <f>SUM(D1081:I1081)-MAX(D1081:I1081)-MIN(D1081:I1081)</f>
        <v>13</v>
      </c>
      <c r="K1081" s="13">
        <f>ROUND(J1081/4,4)</f>
        <v>3.25</v>
      </c>
      <c r="L1081" s="13">
        <v>2</v>
      </c>
      <c r="M1081" s="24">
        <f>K1081*L1081</f>
        <v>6.5</v>
      </c>
    </row>
    <row r="1082" spans="2:13" ht="16.5" thickBot="1">
      <c r="B1082" s="28"/>
      <c r="C1082" s="29"/>
      <c r="D1082" s="32">
        <v>4.3</v>
      </c>
      <c r="E1082" s="32">
        <v>4.9</v>
      </c>
      <c r="F1082" s="32">
        <v>4.8</v>
      </c>
      <c r="G1082" s="32">
        <v>4.7</v>
      </c>
      <c r="H1082" s="32">
        <v>4.6</v>
      </c>
      <c r="I1082" s="26">
        <v>5.1</v>
      </c>
      <c r="J1082" s="23">
        <f>SUM(D1082:I1082)-MAX(D1082:I1082)-MIN(D1082:I1082)</f>
        <v>18.999999999999996</v>
      </c>
      <c r="K1082" s="13">
        <f>ROUND(J1082/4,4)</f>
        <v>4.75</v>
      </c>
      <c r="L1082" s="13">
        <v>1.6</v>
      </c>
      <c r="M1082" s="24">
        <f>K1082*L1082</f>
        <v>7.6000000000000005</v>
      </c>
    </row>
    <row r="1084" spans="10:13" ht="15.75">
      <c r="J1084" s="39" t="s">
        <v>9</v>
      </c>
      <c r="K1084" s="39"/>
      <c r="L1084" s="11">
        <f>SUM(L1079:L1082)</f>
        <v>7.300000000000001</v>
      </c>
      <c r="M1084" s="40">
        <f>SUM(M1079:M1082)</f>
        <v>30.76</v>
      </c>
    </row>
    <row r="1085" spans="10:13" ht="15.75">
      <c r="J1085" s="39"/>
      <c r="K1085" s="39"/>
      <c r="L1085" s="39"/>
      <c r="M1085" s="40">
        <f>M1084/L1084*10</f>
        <v>42.13698630136986</v>
      </c>
    </row>
    <row r="1086" ht="15.75">
      <c r="J1086" s="185"/>
    </row>
    <row r="1087" ht="16.5" thickBot="1">
      <c r="E1087" s="12" t="s">
        <v>4</v>
      </c>
    </row>
    <row r="1088" spans="1:13" ht="16.5" thickBot="1">
      <c r="A1088" s="12">
        <v>109</v>
      </c>
      <c r="B1088" s="48" t="s">
        <v>176</v>
      </c>
      <c r="C1088" s="15"/>
      <c r="D1088" s="41">
        <v>1</v>
      </c>
      <c r="E1088" s="39">
        <v>2</v>
      </c>
      <c r="F1088" s="39">
        <v>3</v>
      </c>
      <c r="G1088" s="39">
        <v>4</v>
      </c>
      <c r="H1088" s="39">
        <v>5</v>
      </c>
      <c r="I1088" s="39">
        <v>5</v>
      </c>
      <c r="J1088" s="17" t="s">
        <v>5</v>
      </c>
      <c r="K1088" s="39" t="s">
        <v>6</v>
      </c>
      <c r="L1088" s="39" t="s">
        <v>7</v>
      </c>
      <c r="M1088" s="42" t="s">
        <v>8</v>
      </c>
    </row>
    <row r="1089" spans="2:13" ht="15.75">
      <c r="B1089" s="19">
        <v>2002</v>
      </c>
      <c r="C1089" s="20"/>
      <c r="D1089" s="21">
        <v>4.1</v>
      </c>
      <c r="E1089" s="22">
        <v>4.3</v>
      </c>
      <c r="F1089" s="22">
        <v>4.3</v>
      </c>
      <c r="G1089" s="22">
        <v>4</v>
      </c>
      <c r="H1089" s="22">
        <v>4.2</v>
      </c>
      <c r="I1089" s="22">
        <v>5</v>
      </c>
      <c r="J1089" s="23">
        <f>SUM(D1089:I1089)-MAX(D1089:I1089)-MIN(D1089:I1089)</f>
        <v>16.9</v>
      </c>
      <c r="K1089" s="13">
        <f>ROUND(J1089/4,4)</f>
        <v>4.225</v>
      </c>
      <c r="L1089" s="11">
        <v>1.6</v>
      </c>
      <c r="M1089" s="24">
        <f>K1089*L1089</f>
        <v>6.76</v>
      </c>
    </row>
    <row r="1090" spans="2:13" ht="15.75">
      <c r="B1090" s="19" t="s">
        <v>78</v>
      </c>
      <c r="C1090" s="20"/>
      <c r="D1090" s="25">
        <v>5.4</v>
      </c>
      <c r="E1090" s="25">
        <v>5.2</v>
      </c>
      <c r="F1090" s="25">
        <v>5</v>
      </c>
      <c r="G1090" s="22">
        <v>4.7</v>
      </c>
      <c r="H1090" s="25">
        <v>4.9</v>
      </c>
      <c r="I1090" s="25">
        <v>5.3</v>
      </c>
      <c r="J1090" s="23">
        <f>SUM(D1090:I1090)-MAX(D1090:I1090)-MIN(D1090:I1090)</f>
        <v>20.400000000000002</v>
      </c>
      <c r="K1090" s="13">
        <f>ROUND(J1090/4,4)</f>
        <v>5.1</v>
      </c>
      <c r="L1090" s="13">
        <v>2.1</v>
      </c>
      <c r="M1090" s="24">
        <f>K1090*L1090</f>
        <v>10.709999999999999</v>
      </c>
    </row>
    <row r="1091" spans="2:13" ht="15.75">
      <c r="B1091" s="19"/>
      <c r="C1091" s="20"/>
      <c r="D1091" s="25">
        <v>3</v>
      </c>
      <c r="E1091" s="26">
        <v>2.3</v>
      </c>
      <c r="F1091" s="26">
        <v>3</v>
      </c>
      <c r="G1091" s="26">
        <v>2.7</v>
      </c>
      <c r="H1091" s="26">
        <v>2.8</v>
      </c>
      <c r="I1091" s="26">
        <v>3.6</v>
      </c>
      <c r="J1091" s="23">
        <f>SUM(D1091:I1091)-MAX(D1091:I1091)-MIN(D1091:I1091)</f>
        <v>11.500000000000004</v>
      </c>
      <c r="K1091" s="13">
        <f>ROUND(J1091/4,4)</f>
        <v>2.875</v>
      </c>
      <c r="L1091" s="13">
        <v>2</v>
      </c>
      <c r="M1091" s="24">
        <f>K1091*L1091</f>
        <v>5.75</v>
      </c>
    </row>
    <row r="1092" spans="2:13" ht="16.5" thickBot="1">
      <c r="B1092" s="28"/>
      <c r="C1092" s="29"/>
      <c r="D1092" s="32">
        <v>5</v>
      </c>
      <c r="E1092" s="32">
        <v>4.8</v>
      </c>
      <c r="F1092" s="32">
        <v>5</v>
      </c>
      <c r="G1092" s="32">
        <v>4.4</v>
      </c>
      <c r="H1092" s="32">
        <v>4.4</v>
      </c>
      <c r="I1092" s="26">
        <v>4.6</v>
      </c>
      <c r="J1092" s="23">
        <f>SUM(D1092:I1092)-MAX(D1092:I1092)-MIN(D1092:I1092)</f>
        <v>18.800000000000004</v>
      </c>
      <c r="K1092" s="13">
        <f>ROUND(J1092/4,4)</f>
        <v>4.7</v>
      </c>
      <c r="L1092" s="13">
        <v>1.6</v>
      </c>
      <c r="M1092" s="24">
        <f>K1092*L1092</f>
        <v>7.5200000000000005</v>
      </c>
    </row>
    <row r="1094" spans="10:13" ht="15.75">
      <c r="J1094" s="39" t="s">
        <v>9</v>
      </c>
      <c r="K1094" s="39"/>
      <c r="L1094" s="11">
        <f>SUM(L1089:L1092)</f>
        <v>7.300000000000001</v>
      </c>
      <c r="M1094" s="40">
        <f>SUM(M1089:M1092)</f>
        <v>30.74</v>
      </c>
    </row>
    <row r="1095" spans="10:13" ht="15.75">
      <c r="J1095" s="39"/>
      <c r="K1095" s="39"/>
      <c r="L1095" s="39"/>
      <c r="M1095" s="40">
        <f>M1094/L1094*10</f>
        <v>42.10958904109589</v>
      </c>
    </row>
    <row r="1097" ht="16.5" thickBot="1">
      <c r="E1097" s="12" t="s">
        <v>4</v>
      </c>
    </row>
    <row r="1098" spans="1:13" ht="16.5" thickBot="1">
      <c r="A1098" s="12">
        <v>110</v>
      </c>
      <c r="B1098" s="48" t="s">
        <v>177</v>
      </c>
      <c r="C1098" s="15"/>
      <c r="D1098" s="41">
        <v>1</v>
      </c>
      <c r="E1098" s="39">
        <v>2</v>
      </c>
      <c r="F1098" s="39">
        <v>3</v>
      </c>
      <c r="G1098" s="39">
        <v>4</v>
      </c>
      <c r="H1098" s="39">
        <v>5</v>
      </c>
      <c r="I1098" s="39">
        <v>5</v>
      </c>
      <c r="J1098" s="17" t="s">
        <v>5</v>
      </c>
      <c r="K1098" s="39" t="s">
        <v>6</v>
      </c>
      <c r="L1098" s="39" t="s">
        <v>7</v>
      </c>
      <c r="M1098" s="42" t="s">
        <v>8</v>
      </c>
    </row>
    <row r="1099" spans="2:13" ht="15.75">
      <c r="B1099" s="19">
        <v>2003</v>
      </c>
      <c r="C1099" s="20"/>
      <c r="D1099" s="21">
        <v>5.3</v>
      </c>
      <c r="E1099" s="22">
        <v>5</v>
      </c>
      <c r="F1099" s="22">
        <v>4.6</v>
      </c>
      <c r="G1099" s="22">
        <v>5.3</v>
      </c>
      <c r="H1099" s="22">
        <v>5</v>
      </c>
      <c r="I1099" s="22">
        <v>5.4</v>
      </c>
      <c r="J1099" s="23">
        <f>SUM(D1099:I1099)-MAX(D1099:I1099)-MIN(D1099:I1099)</f>
        <v>20.6</v>
      </c>
      <c r="K1099" s="13">
        <f>ROUND(J1099/4,4)</f>
        <v>5.15</v>
      </c>
      <c r="L1099" s="11">
        <v>1.6</v>
      </c>
      <c r="M1099" s="24">
        <f>K1099*L1099</f>
        <v>8.24</v>
      </c>
    </row>
    <row r="1100" spans="2:13" ht="15.75">
      <c r="B1100" s="19" t="s">
        <v>80</v>
      </c>
      <c r="C1100" s="20"/>
      <c r="D1100" s="25">
        <v>6.2</v>
      </c>
      <c r="E1100" s="25">
        <v>5.9</v>
      </c>
      <c r="F1100" s="25">
        <v>6</v>
      </c>
      <c r="G1100" s="22">
        <v>6.1</v>
      </c>
      <c r="H1100" s="25">
        <v>5.9</v>
      </c>
      <c r="I1100" s="25">
        <v>6</v>
      </c>
      <c r="J1100" s="23">
        <f>SUM(D1100:I1100)-MAX(D1100:I1100)-MIN(D1100:I1100)</f>
        <v>24</v>
      </c>
      <c r="K1100" s="13">
        <f>ROUND(J1100/4,4)</f>
        <v>6</v>
      </c>
      <c r="L1100" s="13">
        <v>2.1</v>
      </c>
      <c r="M1100" s="24">
        <f>K1100*L1100</f>
        <v>12.600000000000001</v>
      </c>
    </row>
    <row r="1101" spans="2:13" ht="15.75">
      <c r="B1101" s="19"/>
      <c r="C1101" s="20"/>
      <c r="D1101" s="25">
        <v>5</v>
      </c>
      <c r="E1101" s="26">
        <v>3.6</v>
      </c>
      <c r="F1101" s="26">
        <v>3.4</v>
      </c>
      <c r="G1101" s="26">
        <v>4.5</v>
      </c>
      <c r="H1101" s="26">
        <v>4.4</v>
      </c>
      <c r="I1101" s="26">
        <v>5</v>
      </c>
      <c r="J1101" s="23">
        <f>SUM(D1101:I1101)-MAX(D1101:I1101)-MIN(D1101:I1101)</f>
        <v>17.5</v>
      </c>
      <c r="K1101" s="13">
        <f>ROUND(J1101/4,4)</f>
        <v>4.375</v>
      </c>
      <c r="L1101" s="13">
        <v>2</v>
      </c>
      <c r="M1101" s="24">
        <f>K1101*L1101</f>
        <v>8.75</v>
      </c>
    </row>
    <row r="1102" spans="2:13" ht="16.5" thickBot="1">
      <c r="B1102" s="28"/>
      <c r="C1102" s="29"/>
      <c r="D1102" s="32">
        <v>6.3</v>
      </c>
      <c r="E1102" s="32">
        <v>5.9</v>
      </c>
      <c r="F1102" s="32">
        <v>6.3</v>
      </c>
      <c r="G1102" s="32">
        <v>5.8</v>
      </c>
      <c r="H1102" s="32">
        <v>5.8</v>
      </c>
      <c r="I1102" s="26">
        <v>5.9</v>
      </c>
      <c r="J1102" s="23">
        <f>SUM(D1102:I1102)-MAX(D1102:I1102)-MIN(D1102:I1102)</f>
        <v>23.9</v>
      </c>
      <c r="K1102" s="13">
        <f>ROUND(J1102/4,4)</f>
        <v>5.975</v>
      </c>
      <c r="L1102" s="13">
        <v>1.6</v>
      </c>
      <c r="M1102" s="24">
        <f>K1102*L1102</f>
        <v>9.56</v>
      </c>
    </row>
    <row r="1104" spans="10:13" ht="15.75">
      <c r="J1104" s="39" t="s">
        <v>9</v>
      </c>
      <c r="K1104" s="39"/>
      <c r="L1104" s="11">
        <f>SUM(L1099:L1102)</f>
        <v>7.300000000000001</v>
      </c>
      <c r="M1104" s="40">
        <f>SUM(M1099:M1102)</f>
        <v>39.150000000000006</v>
      </c>
    </row>
    <row r="1105" spans="10:13" ht="15.75">
      <c r="J1105" s="39"/>
      <c r="K1105" s="39"/>
      <c r="L1105" s="39"/>
      <c r="M1105" s="40">
        <f>M1104/L1104*10</f>
        <v>53.63013698630137</v>
      </c>
    </row>
    <row r="1107" ht="16.5" thickBot="1">
      <c r="E1107" s="12" t="s">
        <v>4</v>
      </c>
    </row>
    <row r="1108" spans="1:13" ht="16.5" thickBot="1">
      <c r="A1108" s="12">
        <v>111</v>
      </c>
      <c r="B1108" s="48" t="s">
        <v>178</v>
      </c>
      <c r="C1108" s="15"/>
      <c r="D1108" s="41">
        <v>1</v>
      </c>
      <c r="E1108" s="39">
        <v>2</v>
      </c>
      <c r="F1108" s="39">
        <v>3</v>
      </c>
      <c r="G1108" s="39">
        <v>4</v>
      </c>
      <c r="H1108" s="39">
        <v>5</v>
      </c>
      <c r="I1108" s="39">
        <v>5</v>
      </c>
      <c r="J1108" s="17" t="s">
        <v>5</v>
      </c>
      <c r="K1108" s="39" t="s">
        <v>6</v>
      </c>
      <c r="L1108" s="39" t="s">
        <v>7</v>
      </c>
      <c r="M1108" s="42" t="s">
        <v>8</v>
      </c>
    </row>
    <row r="1109" spans="2:13" ht="15.75">
      <c r="B1109" s="19">
        <v>2004</v>
      </c>
      <c r="C1109" s="20"/>
      <c r="D1109" s="21">
        <v>5</v>
      </c>
      <c r="E1109" s="22">
        <v>4.6</v>
      </c>
      <c r="F1109" s="22">
        <v>4.7</v>
      </c>
      <c r="G1109" s="22">
        <v>5</v>
      </c>
      <c r="H1109" s="22">
        <v>5.1</v>
      </c>
      <c r="I1109" s="22">
        <v>4.1</v>
      </c>
      <c r="J1109" s="23">
        <f>SUM(D1109:I1109)-MAX(D1109:I1109)-MIN(D1109:I1109)</f>
        <v>19.299999999999997</v>
      </c>
      <c r="K1109" s="13">
        <f>ROUND(J1109/4,4)</f>
        <v>4.825</v>
      </c>
      <c r="L1109" s="11">
        <v>1.6</v>
      </c>
      <c r="M1109" s="24">
        <f>K1109*L1109</f>
        <v>7.720000000000001</v>
      </c>
    </row>
    <row r="1110" spans="2:13" ht="15.75">
      <c r="B1110" s="19" t="s">
        <v>61</v>
      </c>
      <c r="C1110" s="20"/>
      <c r="D1110" s="25">
        <v>5</v>
      </c>
      <c r="E1110" s="25">
        <v>5.3</v>
      </c>
      <c r="F1110" s="25">
        <v>5.2</v>
      </c>
      <c r="G1110" s="22">
        <v>5.1</v>
      </c>
      <c r="H1110" s="25">
        <v>5.3</v>
      </c>
      <c r="I1110" s="25">
        <v>5.8</v>
      </c>
      <c r="J1110" s="23">
        <f>SUM(D1110:I1110)-MAX(D1110:I1110)-MIN(D1110:I1110)</f>
        <v>20.900000000000002</v>
      </c>
      <c r="K1110" s="13">
        <f>ROUND(J1110/4,4)</f>
        <v>5.225</v>
      </c>
      <c r="L1110" s="13">
        <v>2.1</v>
      </c>
      <c r="M1110" s="24">
        <f>K1110*L1110</f>
        <v>10.9725</v>
      </c>
    </row>
    <row r="1111" spans="2:13" ht="15.75">
      <c r="B1111" s="19"/>
      <c r="C1111" s="20"/>
      <c r="D1111" s="25">
        <v>3</v>
      </c>
      <c r="E1111" s="26">
        <v>2.8</v>
      </c>
      <c r="F1111" s="26">
        <v>3</v>
      </c>
      <c r="G1111" s="26">
        <v>2.6</v>
      </c>
      <c r="H1111" s="26">
        <v>2.5</v>
      </c>
      <c r="I1111" s="26">
        <v>2.6</v>
      </c>
      <c r="J1111" s="23">
        <f>SUM(D1111:I1111)-MAX(D1111:I1111)-MIN(D1111:I1111)</f>
        <v>11</v>
      </c>
      <c r="K1111" s="13">
        <f>ROUND(J1111/4,4)</f>
        <v>2.75</v>
      </c>
      <c r="L1111" s="13">
        <v>2</v>
      </c>
      <c r="M1111" s="24">
        <f>K1111*L1111</f>
        <v>5.5</v>
      </c>
    </row>
    <row r="1112" spans="2:13" ht="16.5" thickBot="1">
      <c r="B1112" s="28"/>
      <c r="C1112" s="29"/>
      <c r="D1112" s="32">
        <v>5.1</v>
      </c>
      <c r="E1112" s="32">
        <v>5.8</v>
      </c>
      <c r="F1112" s="32">
        <v>5.5</v>
      </c>
      <c r="G1112" s="32">
        <v>5.8</v>
      </c>
      <c r="H1112" s="32">
        <v>5.9</v>
      </c>
      <c r="I1112" s="26">
        <v>5.9</v>
      </c>
      <c r="J1112" s="23">
        <f>SUM(D1112:I1112)-MAX(D1112:I1112)-MIN(D1112:I1112)</f>
        <v>23</v>
      </c>
      <c r="K1112" s="13">
        <f>ROUND(J1112/4,4)</f>
        <v>5.75</v>
      </c>
      <c r="L1112" s="13">
        <v>1.6</v>
      </c>
      <c r="M1112" s="24">
        <f>K1112*L1112</f>
        <v>9.200000000000001</v>
      </c>
    </row>
    <row r="1114" spans="10:13" ht="15.75">
      <c r="J1114" s="39" t="s">
        <v>9</v>
      </c>
      <c r="K1114" s="39"/>
      <c r="L1114" s="11">
        <f>SUM(L1109:L1112)</f>
        <v>7.300000000000001</v>
      </c>
      <c r="M1114" s="40">
        <f>SUM(M1109:M1112)</f>
        <v>33.392500000000005</v>
      </c>
    </row>
    <row r="1115" spans="10:13" ht="15.75">
      <c r="J1115" s="39"/>
      <c r="K1115" s="39"/>
      <c r="L1115" s="39"/>
      <c r="M1115" s="40">
        <f>M1114/L1114*10</f>
        <v>45.74315068493151</v>
      </c>
    </row>
    <row r="1117" ht="16.5" thickBot="1">
      <c r="E1117" s="12" t="s">
        <v>4</v>
      </c>
    </row>
    <row r="1118" spans="1:13" ht="16.5" thickBot="1">
      <c r="A1118" s="12">
        <v>112</v>
      </c>
      <c r="B1118" s="48" t="s">
        <v>179</v>
      </c>
      <c r="C1118" s="15"/>
      <c r="D1118" s="41">
        <v>1</v>
      </c>
      <c r="E1118" s="39">
        <v>2</v>
      </c>
      <c r="F1118" s="39">
        <v>3</v>
      </c>
      <c r="G1118" s="39">
        <v>4</v>
      </c>
      <c r="H1118" s="39">
        <v>5</v>
      </c>
      <c r="I1118" s="39">
        <v>5</v>
      </c>
      <c r="J1118" s="17" t="s">
        <v>5</v>
      </c>
      <c r="K1118" s="39" t="s">
        <v>6</v>
      </c>
      <c r="L1118" s="39" t="s">
        <v>7</v>
      </c>
      <c r="M1118" s="42" t="s">
        <v>8</v>
      </c>
    </row>
    <row r="1119" spans="2:13" ht="15.75">
      <c r="B1119" s="19">
        <v>2003</v>
      </c>
      <c r="C1119" s="20"/>
      <c r="D1119" s="21">
        <v>3.9</v>
      </c>
      <c r="E1119" s="22">
        <v>3.2</v>
      </c>
      <c r="F1119" s="22">
        <v>3.4</v>
      </c>
      <c r="G1119" s="22">
        <v>3.6</v>
      </c>
      <c r="H1119" s="22">
        <v>3.4</v>
      </c>
      <c r="I1119" s="22">
        <v>3.6</v>
      </c>
      <c r="J1119" s="23">
        <f>SUM(D1119:I1119)-MAX(D1119:I1119)-MIN(D1119:I1119)</f>
        <v>14.000000000000004</v>
      </c>
      <c r="K1119" s="13">
        <f>ROUND(J1119/4,4)</f>
        <v>3.5</v>
      </c>
      <c r="L1119" s="11">
        <v>1.6</v>
      </c>
      <c r="M1119" s="24">
        <f>K1119*L1119</f>
        <v>5.6000000000000005</v>
      </c>
    </row>
    <row r="1120" spans="2:13" ht="15.75">
      <c r="B1120" s="19" t="s">
        <v>65</v>
      </c>
      <c r="C1120" s="20"/>
      <c r="D1120" s="25">
        <v>3.4</v>
      </c>
      <c r="E1120" s="25">
        <v>3.7</v>
      </c>
      <c r="F1120" s="25">
        <v>3.3</v>
      </c>
      <c r="G1120" s="22">
        <v>3.6</v>
      </c>
      <c r="H1120" s="25">
        <v>4.6</v>
      </c>
      <c r="I1120" s="25">
        <v>4.1</v>
      </c>
      <c r="J1120" s="23">
        <f>SUM(D1120:I1120)-MAX(D1120:I1120)-MIN(D1120:I1120)</f>
        <v>14.799999999999994</v>
      </c>
      <c r="K1120" s="13">
        <f>ROUND(J1120/4,4)</f>
        <v>3.7</v>
      </c>
      <c r="L1120" s="13">
        <v>2.1</v>
      </c>
      <c r="M1120" s="24">
        <f>K1120*L1120</f>
        <v>7.7700000000000005</v>
      </c>
    </row>
    <row r="1121" spans="2:13" ht="15.75">
      <c r="B1121" s="19"/>
      <c r="C1121" s="20"/>
      <c r="D1121" s="25">
        <v>2</v>
      </c>
      <c r="E1121" s="26">
        <v>2</v>
      </c>
      <c r="F1121" s="26">
        <v>2.4</v>
      </c>
      <c r="G1121" s="26">
        <v>2.2</v>
      </c>
      <c r="H1121" s="26">
        <v>2.4</v>
      </c>
      <c r="I1121" s="26">
        <v>2</v>
      </c>
      <c r="J1121" s="23">
        <f>SUM(D1121:I1121)-MAX(D1121:I1121)-MIN(D1121:I1121)</f>
        <v>8.600000000000001</v>
      </c>
      <c r="K1121" s="13">
        <f>ROUND(J1121/4,4)</f>
        <v>2.15</v>
      </c>
      <c r="L1121" s="13">
        <v>2</v>
      </c>
      <c r="M1121" s="24">
        <f>K1121*L1121</f>
        <v>4.3</v>
      </c>
    </row>
    <row r="1122" spans="2:13" ht="16.5" thickBot="1">
      <c r="B1122" s="28"/>
      <c r="C1122" s="29"/>
      <c r="D1122" s="32">
        <v>3</v>
      </c>
      <c r="E1122" s="32">
        <v>3.7</v>
      </c>
      <c r="F1122" s="32">
        <v>3.3</v>
      </c>
      <c r="G1122" s="32">
        <v>3.3</v>
      </c>
      <c r="H1122" s="32">
        <v>3.6</v>
      </c>
      <c r="I1122" s="26">
        <v>3.7</v>
      </c>
      <c r="J1122" s="23">
        <f>SUM(D1122:I1122)-MAX(D1122:I1122)-MIN(D1122:I1122)</f>
        <v>13.900000000000002</v>
      </c>
      <c r="K1122" s="13">
        <f>ROUND(J1122/4,4)</f>
        <v>3.475</v>
      </c>
      <c r="L1122" s="13">
        <v>1.6</v>
      </c>
      <c r="M1122" s="24">
        <f>K1122*L1122</f>
        <v>5.5600000000000005</v>
      </c>
    </row>
    <row r="1124" spans="10:13" ht="15.75">
      <c r="J1124" s="39" t="s">
        <v>9</v>
      </c>
      <c r="K1124" s="39"/>
      <c r="L1124" s="11">
        <f>SUM(L1119:L1122)</f>
        <v>7.300000000000001</v>
      </c>
      <c r="M1124" s="40">
        <f>SUM(M1119:M1122)</f>
        <v>23.230000000000004</v>
      </c>
    </row>
    <row r="1125" spans="10:13" ht="15.75">
      <c r="J1125" s="39"/>
      <c r="K1125" s="39"/>
      <c r="L1125" s="39"/>
      <c r="M1125" s="40">
        <f>M1124/L1124*10</f>
        <v>31.821917808219183</v>
      </c>
    </row>
    <row r="1127" ht="16.5" thickBot="1">
      <c r="E1127" s="12" t="s">
        <v>4</v>
      </c>
    </row>
    <row r="1128" spans="1:13" ht="16.5" thickBot="1">
      <c r="A1128" s="12">
        <v>113</v>
      </c>
      <c r="B1128" s="48" t="s">
        <v>180</v>
      </c>
      <c r="C1128" s="15"/>
      <c r="D1128" s="41">
        <v>1</v>
      </c>
      <c r="E1128" s="39">
        <v>2</v>
      </c>
      <c r="F1128" s="39">
        <v>3</v>
      </c>
      <c r="G1128" s="39">
        <v>4</v>
      </c>
      <c r="H1128" s="39">
        <v>5</v>
      </c>
      <c r="I1128" s="39">
        <v>5</v>
      </c>
      <c r="J1128" s="17" t="s">
        <v>5</v>
      </c>
      <c r="K1128" s="39" t="s">
        <v>6</v>
      </c>
      <c r="L1128" s="39" t="s">
        <v>7</v>
      </c>
      <c r="M1128" s="42" t="s">
        <v>8</v>
      </c>
    </row>
    <row r="1129" spans="2:13" ht="15.75">
      <c r="B1129" s="19">
        <v>2005</v>
      </c>
      <c r="C1129" s="20"/>
      <c r="D1129" s="21">
        <v>3.3</v>
      </c>
      <c r="E1129" s="22">
        <v>3.3</v>
      </c>
      <c r="F1129" s="22">
        <v>3.2</v>
      </c>
      <c r="G1129" s="22">
        <v>3.3</v>
      </c>
      <c r="H1129" s="22">
        <v>3.2</v>
      </c>
      <c r="I1129" s="22">
        <v>3.4</v>
      </c>
      <c r="J1129" s="23">
        <f>SUM(D1129:I1129)-MAX(D1129:I1129)-MIN(D1129:I1129)</f>
        <v>13.100000000000001</v>
      </c>
      <c r="K1129" s="13">
        <f>ROUND(J1129/4,4)</f>
        <v>3.275</v>
      </c>
      <c r="L1129" s="11">
        <v>1.6</v>
      </c>
      <c r="M1129" s="24">
        <f>K1129*L1129</f>
        <v>5.24</v>
      </c>
    </row>
    <row r="1130" spans="2:13" ht="15.75">
      <c r="B1130" s="19" t="s">
        <v>63</v>
      </c>
      <c r="C1130" s="20"/>
      <c r="D1130" s="25">
        <v>3.7</v>
      </c>
      <c r="E1130" s="25">
        <v>3.8</v>
      </c>
      <c r="F1130" s="25">
        <v>4</v>
      </c>
      <c r="G1130" s="22">
        <v>3.5</v>
      </c>
      <c r="H1130" s="25">
        <v>4.2</v>
      </c>
      <c r="I1130" s="25">
        <v>4.3</v>
      </c>
      <c r="J1130" s="23">
        <f>SUM(D1130:I1130)-MAX(D1130:I1130)-MIN(D1130:I1130)</f>
        <v>15.7</v>
      </c>
      <c r="K1130" s="13">
        <f>ROUND(J1130/4,4)</f>
        <v>3.925</v>
      </c>
      <c r="L1130" s="13">
        <v>2.1</v>
      </c>
      <c r="M1130" s="24">
        <f>K1130*L1130</f>
        <v>8.2425</v>
      </c>
    </row>
    <row r="1131" spans="2:13" ht="15.75">
      <c r="B1131" s="19"/>
      <c r="C1131" s="20"/>
      <c r="D1131" s="25">
        <v>1.3</v>
      </c>
      <c r="E1131" s="26">
        <v>1.5</v>
      </c>
      <c r="F1131" s="26">
        <v>1.4</v>
      </c>
      <c r="G1131" s="26">
        <v>1.6</v>
      </c>
      <c r="H1131" s="26">
        <v>2.1</v>
      </c>
      <c r="I1131" s="26">
        <v>1.7</v>
      </c>
      <c r="J1131" s="23">
        <f>SUM(D1131:I1131)-MAX(D1131:I1131)-MIN(D1131:I1131)</f>
        <v>6.199999999999998</v>
      </c>
      <c r="K1131" s="13">
        <f>ROUND(J1131/4,4)</f>
        <v>1.55</v>
      </c>
      <c r="L1131" s="13">
        <v>2</v>
      </c>
      <c r="M1131" s="24">
        <f>K1131*L1131</f>
        <v>3.1</v>
      </c>
    </row>
    <row r="1132" spans="2:13" ht="16.5" thickBot="1">
      <c r="B1132" s="28"/>
      <c r="C1132" s="29"/>
      <c r="D1132" s="32">
        <v>2</v>
      </c>
      <c r="E1132" s="32">
        <v>1</v>
      </c>
      <c r="F1132" s="32">
        <v>1</v>
      </c>
      <c r="G1132" s="32">
        <v>1</v>
      </c>
      <c r="H1132" s="32">
        <v>2</v>
      </c>
      <c r="I1132" s="26">
        <v>2</v>
      </c>
      <c r="J1132" s="23">
        <f>SUM(D1132:I1132)-MAX(D1132:I1132)-MIN(D1132:I1132)</f>
        <v>6</v>
      </c>
      <c r="K1132" s="13">
        <f>ROUND(J1132/4,4)</f>
        <v>1.5</v>
      </c>
      <c r="L1132" s="13">
        <v>1.6</v>
      </c>
      <c r="M1132" s="24">
        <f>K1132*L1132</f>
        <v>2.4000000000000004</v>
      </c>
    </row>
    <row r="1134" spans="10:13" ht="15.75">
      <c r="J1134" s="39" t="s">
        <v>9</v>
      </c>
      <c r="K1134" s="39"/>
      <c r="L1134" s="11">
        <f>SUM(L1129:L1132)</f>
        <v>7.300000000000001</v>
      </c>
      <c r="M1134" s="40">
        <f>SUM(M1129:M1132)</f>
        <v>18.9825</v>
      </c>
    </row>
    <row r="1135" spans="10:13" ht="15.75">
      <c r="J1135" s="39"/>
      <c r="K1135" s="39"/>
      <c r="L1135" s="39"/>
      <c r="M1135" s="40">
        <f>M1134/L1134*10</f>
        <v>26.003424657534246</v>
      </c>
    </row>
    <row r="1137" ht="16.5" thickBot="1">
      <c r="E1137" s="12" t="s">
        <v>4</v>
      </c>
    </row>
    <row r="1138" spans="1:13" ht="16.5" thickBot="1">
      <c r="A1138" s="12">
        <v>114</v>
      </c>
      <c r="B1138" s="48" t="s">
        <v>181</v>
      </c>
      <c r="C1138" s="15"/>
      <c r="D1138" s="41">
        <v>1</v>
      </c>
      <c r="E1138" s="39">
        <v>2</v>
      </c>
      <c r="F1138" s="39">
        <v>3</v>
      </c>
      <c r="G1138" s="39">
        <v>4</v>
      </c>
      <c r="H1138" s="39">
        <v>5</v>
      </c>
      <c r="I1138" s="39">
        <v>5</v>
      </c>
      <c r="J1138" s="17" t="s">
        <v>5</v>
      </c>
      <c r="K1138" s="39" t="s">
        <v>6</v>
      </c>
      <c r="L1138" s="39" t="s">
        <v>7</v>
      </c>
      <c r="M1138" s="42" t="s">
        <v>8</v>
      </c>
    </row>
    <row r="1139" spans="2:13" ht="15.75">
      <c r="B1139" s="19">
        <v>2005</v>
      </c>
      <c r="C1139" s="20"/>
      <c r="D1139" s="21">
        <v>4</v>
      </c>
      <c r="E1139" s="22">
        <v>3.7</v>
      </c>
      <c r="F1139" s="22">
        <v>3.6</v>
      </c>
      <c r="G1139" s="22">
        <v>4</v>
      </c>
      <c r="H1139" s="22">
        <v>4.2</v>
      </c>
      <c r="I1139" s="22">
        <v>4.2</v>
      </c>
      <c r="J1139" s="23">
        <f>SUM(D1139:I1139)-MAX(D1139:I1139)-MIN(D1139:I1139)</f>
        <v>15.9</v>
      </c>
      <c r="K1139" s="13">
        <f>ROUND(J1139/4,4)</f>
        <v>3.975</v>
      </c>
      <c r="L1139" s="11">
        <v>1.6</v>
      </c>
      <c r="M1139" s="24">
        <f>K1139*L1139</f>
        <v>6.36</v>
      </c>
    </row>
    <row r="1140" spans="2:13" ht="15.75">
      <c r="B1140" s="19" t="s">
        <v>63</v>
      </c>
      <c r="C1140" s="20"/>
      <c r="D1140" s="25">
        <v>4.9</v>
      </c>
      <c r="E1140" s="25">
        <v>5.2</v>
      </c>
      <c r="F1140" s="25">
        <v>5.3</v>
      </c>
      <c r="G1140" s="22">
        <v>5.2</v>
      </c>
      <c r="H1140" s="25">
        <v>4.8</v>
      </c>
      <c r="I1140" s="25">
        <v>5</v>
      </c>
      <c r="J1140" s="23">
        <f>SUM(D1140:I1140)-MAX(D1140:I1140)-MIN(D1140:I1140)</f>
        <v>20.3</v>
      </c>
      <c r="K1140" s="13">
        <f>ROUND(J1140/4,4)</f>
        <v>5.075</v>
      </c>
      <c r="L1140" s="13">
        <v>2.1</v>
      </c>
      <c r="M1140" s="24">
        <f>K1140*L1140</f>
        <v>10.6575</v>
      </c>
    </row>
    <row r="1141" spans="2:13" ht="15.75">
      <c r="B1141" s="19"/>
      <c r="C1141" s="20"/>
      <c r="D1141" s="25">
        <v>3.5</v>
      </c>
      <c r="E1141" s="26">
        <v>3.4</v>
      </c>
      <c r="F1141" s="26">
        <v>3.5</v>
      </c>
      <c r="G1141" s="26">
        <v>3.6</v>
      </c>
      <c r="H1141" s="26">
        <v>3.1</v>
      </c>
      <c r="I1141" s="26">
        <v>3.3</v>
      </c>
      <c r="J1141" s="23">
        <f>SUM(D1141:I1141)-MAX(D1141:I1141)-MIN(D1141:I1141)</f>
        <v>13.700000000000001</v>
      </c>
      <c r="K1141" s="13">
        <f>ROUND(J1141/4,4)</f>
        <v>3.425</v>
      </c>
      <c r="L1141" s="13">
        <v>2</v>
      </c>
      <c r="M1141" s="24">
        <f>K1141*L1141</f>
        <v>6.85</v>
      </c>
    </row>
    <row r="1142" spans="2:13" ht="16.5" thickBot="1">
      <c r="B1142" s="28"/>
      <c r="C1142" s="29"/>
      <c r="D1142" s="32">
        <v>5</v>
      </c>
      <c r="E1142" s="32">
        <v>5.4</v>
      </c>
      <c r="F1142" s="32">
        <v>5</v>
      </c>
      <c r="G1142" s="32">
        <v>5</v>
      </c>
      <c r="H1142" s="32">
        <v>5.3</v>
      </c>
      <c r="I1142" s="26">
        <v>5.6</v>
      </c>
      <c r="J1142" s="23">
        <f>SUM(D1142:I1142)-MAX(D1142:I1142)-MIN(D1142:I1142)</f>
        <v>20.699999999999996</v>
      </c>
      <c r="K1142" s="13">
        <f>ROUND(J1142/4,4)</f>
        <v>5.175</v>
      </c>
      <c r="L1142" s="13">
        <v>1.6</v>
      </c>
      <c r="M1142" s="24">
        <f>K1142*L1142</f>
        <v>8.28</v>
      </c>
    </row>
    <row r="1144" spans="10:13" ht="15.75">
      <c r="J1144" s="39" t="s">
        <v>9</v>
      </c>
      <c r="K1144" s="39"/>
      <c r="L1144" s="11">
        <f>SUM(L1139:L1142)</f>
        <v>7.300000000000001</v>
      </c>
      <c r="M1144" s="40">
        <f>SUM(M1139:M1142)</f>
        <v>32.1475</v>
      </c>
    </row>
    <row r="1145" spans="10:13" ht="15.75">
      <c r="J1145" s="39"/>
      <c r="K1145" s="39"/>
      <c r="L1145" s="39"/>
      <c r="M1145" s="40">
        <f>M1144/L1144*10</f>
        <v>44.03767123287671</v>
      </c>
    </row>
    <row r="1147" ht="16.5" thickBot="1">
      <c r="E1147" s="12" t="s">
        <v>4</v>
      </c>
    </row>
    <row r="1148" spans="1:13" ht="16.5" thickBot="1">
      <c r="A1148" s="12">
        <v>115</v>
      </c>
      <c r="B1148" s="48" t="s">
        <v>182</v>
      </c>
      <c r="C1148" s="15"/>
      <c r="D1148" s="41">
        <v>1</v>
      </c>
      <c r="E1148" s="39">
        <v>2</v>
      </c>
      <c r="F1148" s="39">
        <v>3</v>
      </c>
      <c r="G1148" s="39">
        <v>4</v>
      </c>
      <c r="H1148" s="39">
        <v>5</v>
      </c>
      <c r="I1148" s="39">
        <v>5</v>
      </c>
      <c r="J1148" s="17" t="s">
        <v>5</v>
      </c>
      <c r="K1148" s="39" t="s">
        <v>6</v>
      </c>
      <c r="L1148" s="39" t="s">
        <v>7</v>
      </c>
      <c r="M1148" s="42" t="s">
        <v>8</v>
      </c>
    </row>
    <row r="1149" spans="2:13" ht="15.75">
      <c r="B1149" s="19">
        <v>2005</v>
      </c>
      <c r="C1149" s="20"/>
      <c r="D1149" s="21">
        <v>2.8</v>
      </c>
      <c r="E1149" s="22">
        <v>4</v>
      </c>
      <c r="F1149" s="22">
        <v>3.6</v>
      </c>
      <c r="G1149" s="22">
        <v>3.7</v>
      </c>
      <c r="H1149" s="22">
        <v>3.8</v>
      </c>
      <c r="I1149" s="22">
        <v>3.8</v>
      </c>
      <c r="J1149" s="23">
        <f>SUM(D1149:I1149)-MAX(D1149:I1149)-MIN(D1149:I1149)</f>
        <v>14.900000000000002</v>
      </c>
      <c r="K1149" s="13">
        <f>ROUND(J1149/4,4)</f>
        <v>3.725</v>
      </c>
      <c r="L1149" s="11">
        <v>1.6</v>
      </c>
      <c r="M1149" s="24">
        <f>K1149*L1149</f>
        <v>5.960000000000001</v>
      </c>
    </row>
    <row r="1150" spans="2:13" ht="15.75">
      <c r="B1150" s="19" t="s">
        <v>51</v>
      </c>
      <c r="C1150" s="20"/>
      <c r="D1150" s="25">
        <v>3.7</v>
      </c>
      <c r="E1150" s="25">
        <v>3.4</v>
      </c>
      <c r="F1150" s="25">
        <v>3.7</v>
      </c>
      <c r="G1150" s="22">
        <v>3.6</v>
      </c>
      <c r="H1150" s="25">
        <v>4</v>
      </c>
      <c r="I1150" s="25">
        <v>4.3</v>
      </c>
      <c r="J1150" s="23">
        <f>SUM(D1150:I1150)-MAX(D1150:I1150)-MIN(D1150:I1150)</f>
        <v>14.999999999999998</v>
      </c>
      <c r="K1150" s="13">
        <f>ROUND(J1150/4,4)</f>
        <v>3.75</v>
      </c>
      <c r="L1150" s="13">
        <v>2.1</v>
      </c>
      <c r="M1150" s="24">
        <f>K1150*L1150</f>
        <v>7.875</v>
      </c>
    </row>
    <row r="1151" spans="2:13" ht="15.75">
      <c r="B1151" s="19"/>
      <c r="C1151" s="20"/>
      <c r="D1151" s="25">
        <v>1.5</v>
      </c>
      <c r="E1151" s="26">
        <v>2.3</v>
      </c>
      <c r="F1151" s="26">
        <v>1.7</v>
      </c>
      <c r="G1151" s="26">
        <v>1.5</v>
      </c>
      <c r="H1151" s="26">
        <v>1.1</v>
      </c>
      <c r="I1151" s="26">
        <v>1.5</v>
      </c>
      <c r="J1151" s="23">
        <f>SUM(D1151:I1151)-MAX(D1151:I1151)-MIN(D1151:I1151)</f>
        <v>6.199999999999999</v>
      </c>
      <c r="K1151" s="13">
        <f>ROUND(J1151/4,4)</f>
        <v>1.55</v>
      </c>
      <c r="L1151" s="13">
        <v>2</v>
      </c>
      <c r="M1151" s="24">
        <f>K1151*L1151</f>
        <v>3.1</v>
      </c>
    </row>
    <row r="1152" spans="2:13" ht="16.5" thickBot="1">
      <c r="B1152" s="28"/>
      <c r="C1152" s="29"/>
      <c r="D1152" s="32">
        <v>1</v>
      </c>
      <c r="E1152" s="32">
        <v>1.8</v>
      </c>
      <c r="F1152" s="32">
        <v>2</v>
      </c>
      <c r="G1152" s="32">
        <v>2</v>
      </c>
      <c r="H1152" s="32">
        <v>2.5</v>
      </c>
      <c r="I1152" s="26">
        <v>2.5</v>
      </c>
      <c r="J1152" s="23">
        <f>SUM(D1152:I1152)-MAX(D1152:I1152)-MIN(D1152:I1152)</f>
        <v>8.3</v>
      </c>
      <c r="K1152" s="13">
        <f>ROUND(J1152/4,4)</f>
        <v>2.075</v>
      </c>
      <c r="L1152" s="13">
        <v>1.6</v>
      </c>
      <c r="M1152" s="24">
        <f>K1152*L1152</f>
        <v>3.3200000000000003</v>
      </c>
    </row>
    <row r="1154" spans="10:13" ht="15.75">
      <c r="J1154" s="39" t="s">
        <v>9</v>
      </c>
      <c r="K1154" s="39"/>
      <c r="L1154" s="11">
        <f>SUM(L1149:L1152)</f>
        <v>7.300000000000001</v>
      </c>
      <c r="M1154" s="40">
        <f>SUM(M1149:M1152)</f>
        <v>20.255000000000003</v>
      </c>
    </row>
    <row r="1155" spans="10:13" ht="15.75">
      <c r="J1155" s="39"/>
      <c r="K1155" s="39"/>
      <c r="L1155" s="39"/>
      <c r="M1155" s="40">
        <f>M1154/L1154*10</f>
        <v>27.746575342465754</v>
      </c>
    </row>
    <row r="1157" ht="16.5" thickBot="1">
      <c r="E1157" s="12" t="s">
        <v>4</v>
      </c>
    </row>
    <row r="1158" spans="1:13" ht="16.5" thickBot="1">
      <c r="A1158" s="12">
        <v>116</v>
      </c>
      <c r="B1158" s="48" t="s">
        <v>183</v>
      </c>
      <c r="C1158" s="15"/>
      <c r="D1158" s="41">
        <v>1</v>
      </c>
      <c r="E1158" s="39">
        <v>2</v>
      </c>
      <c r="F1158" s="39">
        <v>3</v>
      </c>
      <c r="G1158" s="39">
        <v>4</v>
      </c>
      <c r="H1158" s="39">
        <v>5</v>
      </c>
      <c r="I1158" s="39">
        <v>5</v>
      </c>
      <c r="J1158" s="17" t="s">
        <v>5</v>
      </c>
      <c r="K1158" s="39" t="s">
        <v>6</v>
      </c>
      <c r="L1158" s="39" t="s">
        <v>7</v>
      </c>
      <c r="M1158" s="42" t="s">
        <v>8</v>
      </c>
    </row>
    <row r="1159" spans="2:13" ht="15.75">
      <c r="B1159" s="19">
        <v>2002</v>
      </c>
      <c r="C1159" s="20"/>
      <c r="D1159" s="21">
        <v>4.8</v>
      </c>
      <c r="E1159" s="22">
        <v>4.3</v>
      </c>
      <c r="F1159" s="22">
        <v>4.4</v>
      </c>
      <c r="G1159" s="22">
        <v>5</v>
      </c>
      <c r="H1159" s="22">
        <v>4.2</v>
      </c>
      <c r="I1159" s="22">
        <v>5</v>
      </c>
      <c r="J1159" s="23">
        <f>SUM(D1159:I1159)-MAX(D1159:I1159)-MIN(D1159:I1159)</f>
        <v>18.5</v>
      </c>
      <c r="K1159" s="13">
        <f>ROUND(J1159/4,4)</f>
        <v>4.625</v>
      </c>
      <c r="L1159" s="11">
        <v>1.6</v>
      </c>
      <c r="M1159" s="24">
        <f>K1159*L1159</f>
        <v>7.4</v>
      </c>
    </row>
    <row r="1160" spans="2:13" ht="15.75">
      <c r="B1160" s="19" t="s">
        <v>80</v>
      </c>
      <c r="C1160" s="20"/>
      <c r="D1160" s="25">
        <v>5.7</v>
      </c>
      <c r="E1160" s="25">
        <v>5.2</v>
      </c>
      <c r="F1160" s="25">
        <v>5.6</v>
      </c>
      <c r="G1160" s="22">
        <v>5.3</v>
      </c>
      <c r="H1160" s="25">
        <v>5.4</v>
      </c>
      <c r="I1160" s="25">
        <v>5.5</v>
      </c>
      <c r="J1160" s="23">
        <f>SUM(D1160:I1160)-MAX(D1160:I1160)-MIN(D1160:I1160)</f>
        <v>21.800000000000004</v>
      </c>
      <c r="K1160" s="13">
        <f>ROUND(J1160/4,4)</f>
        <v>5.45</v>
      </c>
      <c r="L1160" s="13">
        <v>2.1</v>
      </c>
      <c r="M1160" s="24">
        <f>K1160*L1160</f>
        <v>11.445</v>
      </c>
    </row>
    <row r="1161" spans="2:13" ht="15.75">
      <c r="B1161" s="19"/>
      <c r="C1161" s="20"/>
      <c r="D1161" s="25">
        <v>4</v>
      </c>
      <c r="E1161" s="26">
        <v>2.1</v>
      </c>
      <c r="F1161" s="26">
        <v>2</v>
      </c>
      <c r="G1161" s="26">
        <v>3.7</v>
      </c>
      <c r="H1161" s="26">
        <v>4</v>
      </c>
      <c r="I1161" s="26">
        <v>4</v>
      </c>
      <c r="J1161" s="23">
        <f>SUM(D1161:I1161)-MAX(D1161:I1161)-MIN(D1161:I1161)</f>
        <v>13.8</v>
      </c>
      <c r="K1161" s="13">
        <f>ROUND(J1161/4,4)</f>
        <v>3.45</v>
      </c>
      <c r="L1161" s="13">
        <v>2</v>
      </c>
      <c r="M1161" s="24">
        <f>K1161*L1161</f>
        <v>6.9</v>
      </c>
    </row>
    <row r="1162" spans="2:13" ht="16.5" thickBot="1">
      <c r="B1162" s="28"/>
      <c r="C1162" s="29"/>
      <c r="D1162" s="32">
        <v>5.9</v>
      </c>
      <c r="E1162" s="32">
        <v>5.6</v>
      </c>
      <c r="F1162" s="32">
        <v>5.8</v>
      </c>
      <c r="G1162" s="32">
        <v>5.5</v>
      </c>
      <c r="H1162" s="32">
        <v>5.7</v>
      </c>
      <c r="I1162" s="26">
        <v>5.6</v>
      </c>
      <c r="J1162" s="23">
        <f>SUM(D1162:I1162)-MAX(D1162:I1162)-MIN(D1162:I1162)</f>
        <v>22.700000000000003</v>
      </c>
      <c r="K1162" s="13">
        <f>ROUND(J1162/4,4)</f>
        <v>5.675</v>
      </c>
      <c r="L1162" s="13">
        <v>1.6</v>
      </c>
      <c r="M1162" s="24">
        <f>K1162*L1162</f>
        <v>9.08</v>
      </c>
    </row>
    <row r="1164" spans="10:13" ht="15.75">
      <c r="J1164" s="39" t="s">
        <v>9</v>
      </c>
      <c r="K1164" s="39"/>
      <c r="L1164" s="11">
        <f>SUM(L1159:L1162)</f>
        <v>7.300000000000001</v>
      </c>
      <c r="M1164" s="40">
        <f>SUM(M1159:M1162)</f>
        <v>34.824999999999996</v>
      </c>
    </row>
    <row r="1165" spans="10:13" ht="15.75">
      <c r="J1165" s="39"/>
      <c r="K1165" s="39"/>
      <c r="L1165" s="39"/>
      <c r="M1165" s="40">
        <f>M1164/L1164*10</f>
        <v>47.70547945205478</v>
      </c>
    </row>
    <row r="1167" ht="16.5" thickBot="1">
      <c r="E1167" s="12" t="s">
        <v>4</v>
      </c>
    </row>
    <row r="1168" spans="1:13" ht="16.5" thickBot="1">
      <c r="A1168" s="12">
        <v>117</v>
      </c>
      <c r="B1168" s="48" t="s">
        <v>184</v>
      </c>
      <c r="C1168" s="15"/>
      <c r="D1168" s="41">
        <v>1</v>
      </c>
      <c r="E1168" s="39">
        <v>2</v>
      </c>
      <c r="F1168" s="39">
        <v>3</v>
      </c>
      <c r="G1168" s="39">
        <v>4</v>
      </c>
      <c r="H1168" s="39">
        <v>5</v>
      </c>
      <c r="I1168" s="39">
        <v>5</v>
      </c>
      <c r="J1168" s="17" t="s">
        <v>5</v>
      </c>
      <c r="K1168" s="39" t="s">
        <v>6</v>
      </c>
      <c r="L1168" s="39" t="s">
        <v>7</v>
      </c>
      <c r="M1168" s="42" t="s">
        <v>8</v>
      </c>
    </row>
    <row r="1169" spans="2:13" ht="15.75">
      <c r="B1169" s="19">
        <v>2003</v>
      </c>
      <c r="C1169" s="20"/>
      <c r="D1169" s="21">
        <v>4</v>
      </c>
      <c r="E1169" s="22">
        <v>4.2</v>
      </c>
      <c r="F1169" s="22">
        <v>4.4</v>
      </c>
      <c r="G1169" s="22">
        <v>4.2</v>
      </c>
      <c r="H1169" s="22">
        <v>4.5</v>
      </c>
      <c r="I1169" s="22">
        <v>4</v>
      </c>
      <c r="J1169" s="23">
        <f>SUM(D1169:I1169)-MAX(D1169:I1169)-MIN(D1169:I1169)</f>
        <v>16.8</v>
      </c>
      <c r="K1169" s="13">
        <f>ROUND(J1169/4,4)</f>
        <v>4.2</v>
      </c>
      <c r="L1169" s="11">
        <v>1.6</v>
      </c>
      <c r="M1169" s="24">
        <f>K1169*L1169</f>
        <v>6.720000000000001</v>
      </c>
    </row>
    <row r="1170" spans="2:13" ht="15.75">
      <c r="B1170" s="19" t="s">
        <v>61</v>
      </c>
      <c r="C1170" s="20"/>
      <c r="D1170" s="25">
        <v>5.1</v>
      </c>
      <c r="E1170" s="25">
        <v>5</v>
      </c>
      <c r="F1170" s="25">
        <v>5.1</v>
      </c>
      <c r="G1170" s="22">
        <v>5</v>
      </c>
      <c r="H1170" s="25">
        <v>5.5</v>
      </c>
      <c r="I1170" s="25">
        <v>5.1</v>
      </c>
      <c r="J1170" s="23">
        <f>SUM(D1170:I1170)-MAX(D1170:I1170)-MIN(D1170:I1170)</f>
        <v>20.299999999999997</v>
      </c>
      <c r="K1170" s="13">
        <f>ROUND(J1170/4,4)</f>
        <v>5.075</v>
      </c>
      <c r="L1170" s="13">
        <v>2.1</v>
      </c>
      <c r="M1170" s="24">
        <f>K1170*L1170</f>
        <v>10.6575</v>
      </c>
    </row>
    <row r="1171" spans="2:13" ht="15.75">
      <c r="B1171" s="19"/>
      <c r="C1171" s="20"/>
      <c r="D1171" s="25">
        <v>2.5</v>
      </c>
      <c r="E1171" s="26">
        <v>1.3</v>
      </c>
      <c r="F1171" s="26">
        <v>1.5</v>
      </c>
      <c r="G1171" s="26">
        <v>1.5</v>
      </c>
      <c r="H1171" s="26">
        <v>1.7</v>
      </c>
      <c r="I1171" s="26">
        <v>2</v>
      </c>
      <c r="J1171" s="23">
        <f>SUM(D1171:I1171)-MAX(D1171:I1171)-MIN(D1171:I1171)</f>
        <v>6.7</v>
      </c>
      <c r="K1171" s="13">
        <f>ROUND(J1171/4,4)</f>
        <v>1.675</v>
      </c>
      <c r="L1171" s="13">
        <v>2</v>
      </c>
      <c r="M1171" s="24">
        <f>K1171*L1171</f>
        <v>3.35</v>
      </c>
    </row>
    <row r="1172" spans="2:13" ht="16.5" thickBot="1">
      <c r="B1172" s="28"/>
      <c r="C1172" s="29"/>
      <c r="D1172" s="32">
        <v>4.9</v>
      </c>
      <c r="E1172" s="32">
        <v>5</v>
      </c>
      <c r="F1172" s="32">
        <v>4.8</v>
      </c>
      <c r="G1172" s="32">
        <v>4.6</v>
      </c>
      <c r="H1172" s="32">
        <v>4.5</v>
      </c>
      <c r="I1172" s="26">
        <v>4.9</v>
      </c>
      <c r="J1172" s="23">
        <f>SUM(D1172:I1172)-MAX(D1172:I1172)-MIN(D1172:I1172)</f>
        <v>19.199999999999996</v>
      </c>
      <c r="K1172" s="13">
        <f>ROUND(J1172/4,4)</f>
        <v>4.8</v>
      </c>
      <c r="L1172" s="13">
        <v>1.6</v>
      </c>
      <c r="M1172" s="24">
        <f>K1172*L1172</f>
        <v>7.68</v>
      </c>
    </row>
    <row r="1174" spans="10:13" ht="15.75">
      <c r="J1174" s="39" t="s">
        <v>9</v>
      </c>
      <c r="K1174" s="39"/>
      <c r="L1174" s="11">
        <f>SUM(L1169:L1172)</f>
        <v>7.300000000000001</v>
      </c>
      <c r="M1174" s="40">
        <f>SUM(M1169:M1172)</f>
        <v>28.407500000000002</v>
      </c>
    </row>
    <row r="1175" spans="10:13" ht="15.75">
      <c r="J1175" s="39"/>
      <c r="K1175" s="39"/>
      <c r="L1175" s="39"/>
      <c r="M1175" s="40">
        <f>M1174/L1174*10</f>
        <v>38.91438356164384</v>
      </c>
    </row>
    <row r="1177" ht="16.5" thickBot="1">
      <c r="E1177" s="12" t="s">
        <v>4</v>
      </c>
    </row>
    <row r="1178" spans="1:13" ht="16.5" thickBot="1">
      <c r="A1178" s="12">
        <v>118</v>
      </c>
      <c r="B1178" s="48" t="s">
        <v>185</v>
      </c>
      <c r="C1178" s="15"/>
      <c r="D1178" s="41">
        <v>1</v>
      </c>
      <c r="E1178" s="39">
        <v>2</v>
      </c>
      <c r="F1178" s="39">
        <v>3</v>
      </c>
      <c r="G1178" s="39">
        <v>4</v>
      </c>
      <c r="H1178" s="39">
        <v>5</v>
      </c>
      <c r="I1178" s="39">
        <v>5</v>
      </c>
      <c r="J1178" s="17" t="s">
        <v>5</v>
      </c>
      <c r="K1178" s="39" t="s">
        <v>6</v>
      </c>
      <c r="L1178" s="39" t="s">
        <v>7</v>
      </c>
      <c r="M1178" s="42" t="s">
        <v>8</v>
      </c>
    </row>
    <row r="1179" spans="2:13" ht="15.75">
      <c r="B1179" s="19">
        <v>2004</v>
      </c>
      <c r="C1179" s="20"/>
      <c r="D1179" s="21">
        <v>3.8</v>
      </c>
      <c r="E1179" s="22">
        <v>3.4</v>
      </c>
      <c r="F1179" s="22">
        <v>3.5</v>
      </c>
      <c r="G1179" s="22">
        <v>3.5</v>
      </c>
      <c r="H1179" s="22">
        <v>3.8</v>
      </c>
      <c r="I1179" s="22">
        <v>3.5</v>
      </c>
      <c r="J1179" s="23">
        <f>SUM(D1179:I1179)-MAX(D1179:I1179)-MIN(D1179:I1179)</f>
        <v>14.299999999999999</v>
      </c>
      <c r="K1179" s="13">
        <f>ROUND(J1179/4,4)</f>
        <v>3.575</v>
      </c>
      <c r="L1179" s="11">
        <v>1.6</v>
      </c>
      <c r="M1179" s="24">
        <f>K1179*L1179</f>
        <v>5.720000000000001</v>
      </c>
    </row>
    <row r="1180" spans="2:13" ht="15.75">
      <c r="B1180" s="19" t="s">
        <v>63</v>
      </c>
      <c r="C1180" s="20"/>
      <c r="D1180" s="25">
        <v>3.9</v>
      </c>
      <c r="E1180" s="25">
        <v>4.4</v>
      </c>
      <c r="F1180" s="25">
        <v>4.2</v>
      </c>
      <c r="G1180" s="22">
        <v>4</v>
      </c>
      <c r="H1180" s="25">
        <v>4.5</v>
      </c>
      <c r="I1180" s="25">
        <v>4.1</v>
      </c>
      <c r="J1180" s="23">
        <f>SUM(D1180:I1180)-MAX(D1180:I1180)-MIN(D1180:I1180)</f>
        <v>16.700000000000003</v>
      </c>
      <c r="K1180" s="13">
        <f>ROUND(J1180/4,4)</f>
        <v>4.175</v>
      </c>
      <c r="L1180" s="13">
        <v>2.1</v>
      </c>
      <c r="M1180" s="24">
        <f>K1180*L1180</f>
        <v>8.7675</v>
      </c>
    </row>
    <row r="1181" spans="2:13" ht="15.75">
      <c r="B1181" s="19"/>
      <c r="C1181" s="20"/>
      <c r="D1181" s="25">
        <v>2.3</v>
      </c>
      <c r="E1181" s="26">
        <v>2</v>
      </c>
      <c r="F1181" s="26">
        <v>2.3</v>
      </c>
      <c r="G1181" s="26">
        <v>2</v>
      </c>
      <c r="H1181" s="26">
        <v>2.6</v>
      </c>
      <c r="I1181" s="26">
        <v>2</v>
      </c>
      <c r="J1181" s="23">
        <f>SUM(D1181:I1181)-MAX(D1181:I1181)-MIN(D1181:I1181)</f>
        <v>8.6</v>
      </c>
      <c r="K1181" s="13">
        <f>ROUND(J1181/4,4)</f>
        <v>2.15</v>
      </c>
      <c r="L1181" s="13">
        <v>2</v>
      </c>
      <c r="M1181" s="24">
        <f>K1181*L1181</f>
        <v>4.3</v>
      </c>
    </row>
    <row r="1182" spans="2:13" ht="16.5" thickBot="1">
      <c r="B1182" s="28"/>
      <c r="C1182" s="29"/>
      <c r="D1182" s="32">
        <v>4</v>
      </c>
      <c r="E1182" s="32">
        <v>4.1</v>
      </c>
      <c r="F1182" s="32">
        <v>3.6</v>
      </c>
      <c r="G1182" s="32">
        <v>3.4</v>
      </c>
      <c r="H1182" s="32">
        <v>4</v>
      </c>
      <c r="I1182" s="26">
        <v>4.4</v>
      </c>
      <c r="J1182" s="23">
        <f>SUM(D1182:I1182)-MAX(D1182:I1182)-MIN(D1182:I1182)</f>
        <v>15.700000000000001</v>
      </c>
      <c r="K1182" s="13">
        <f>ROUND(J1182/4,4)</f>
        <v>3.925</v>
      </c>
      <c r="L1182" s="13">
        <v>1.6</v>
      </c>
      <c r="M1182" s="24">
        <f>K1182*L1182</f>
        <v>6.28</v>
      </c>
    </row>
    <row r="1184" spans="10:13" ht="15.75">
      <c r="J1184" s="39" t="s">
        <v>9</v>
      </c>
      <c r="K1184" s="39"/>
      <c r="L1184" s="11">
        <f>SUM(L1179:L1182)</f>
        <v>7.300000000000001</v>
      </c>
      <c r="M1184" s="40">
        <f>SUM(M1179:M1182)</f>
        <v>25.067500000000003</v>
      </c>
    </row>
    <row r="1185" spans="10:13" ht="15.75">
      <c r="J1185" s="39"/>
      <c r="K1185" s="39"/>
      <c r="L1185" s="39"/>
      <c r="M1185" s="40">
        <f>M1184/L1184*10</f>
        <v>34.33904109589041</v>
      </c>
    </row>
    <row r="1187" ht="16.5" thickBot="1">
      <c r="E1187" s="12" t="s">
        <v>4</v>
      </c>
    </row>
    <row r="1188" spans="1:13" ht="16.5" thickBot="1">
      <c r="A1188" s="12">
        <v>119</v>
      </c>
      <c r="B1188" s="48" t="s">
        <v>186</v>
      </c>
      <c r="C1188" s="15"/>
      <c r="D1188" s="41">
        <v>1</v>
      </c>
      <c r="E1188" s="39">
        <v>2</v>
      </c>
      <c r="F1188" s="39">
        <v>3</v>
      </c>
      <c r="G1188" s="39">
        <v>4</v>
      </c>
      <c r="H1188" s="39">
        <v>5</v>
      </c>
      <c r="I1188" s="39">
        <v>5</v>
      </c>
      <c r="J1188" s="17" t="s">
        <v>5</v>
      </c>
      <c r="K1188" s="39" t="s">
        <v>6</v>
      </c>
      <c r="L1188" s="39" t="s">
        <v>7</v>
      </c>
      <c r="M1188" s="42" t="s">
        <v>8</v>
      </c>
    </row>
    <row r="1189" spans="2:13" ht="15.75">
      <c r="B1189" s="19">
        <v>2005</v>
      </c>
      <c r="C1189" s="20"/>
      <c r="D1189" s="21">
        <v>4</v>
      </c>
      <c r="E1189" s="22">
        <v>4.3</v>
      </c>
      <c r="F1189" s="22">
        <v>4.3</v>
      </c>
      <c r="G1189" s="22">
        <v>3.8</v>
      </c>
      <c r="H1189" s="22">
        <v>3.5</v>
      </c>
      <c r="I1189" s="22">
        <v>4.2</v>
      </c>
      <c r="J1189" s="23">
        <f>SUM(D1189:I1189)-MAX(D1189:I1189)-MIN(D1189:I1189)</f>
        <v>16.3</v>
      </c>
      <c r="K1189" s="13">
        <f>ROUND(J1189/4,4)</f>
        <v>4.075</v>
      </c>
      <c r="L1189" s="11">
        <v>1.6</v>
      </c>
      <c r="M1189" s="24">
        <f>K1189*L1189</f>
        <v>6.5200000000000005</v>
      </c>
    </row>
    <row r="1190" spans="2:13" ht="15.75">
      <c r="B1190" s="19" t="s">
        <v>51</v>
      </c>
      <c r="C1190" s="20"/>
      <c r="D1190" s="25">
        <v>3.4</v>
      </c>
      <c r="E1190" s="25">
        <v>3.3</v>
      </c>
      <c r="F1190" s="25">
        <v>3.8</v>
      </c>
      <c r="G1190" s="22">
        <v>3.7</v>
      </c>
      <c r="H1190" s="25">
        <v>4.2</v>
      </c>
      <c r="I1190" s="25">
        <v>4.8</v>
      </c>
      <c r="J1190" s="23">
        <f>SUM(D1190:I1190)-MAX(D1190:I1190)-MIN(D1190:I1190)</f>
        <v>15.099999999999998</v>
      </c>
      <c r="K1190" s="13">
        <f>ROUND(J1190/4,4)</f>
        <v>3.775</v>
      </c>
      <c r="L1190" s="13">
        <v>2.1</v>
      </c>
      <c r="M1190" s="24">
        <f>K1190*L1190</f>
        <v>7.9275</v>
      </c>
    </row>
    <row r="1191" spans="2:13" ht="15.75">
      <c r="B1191" s="19"/>
      <c r="C1191" s="20"/>
      <c r="D1191" s="25">
        <v>3.2</v>
      </c>
      <c r="E1191" s="26">
        <v>3.2</v>
      </c>
      <c r="F1191" s="26">
        <v>3</v>
      </c>
      <c r="G1191" s="26">
        <v>3</v>
      </c>
      <c r="H1191" s="26">
        <v>3</v>
      </c>
      <c r="I1191" s="26">
        <v>3.2</v>
      </c>
      <c r="J1191" s="23">
        <f>SUM(D1191:I1191)-MAX(D1191:I1191)-MIN(D1191:I1191)</f>
        <v>12.400000000000002</v>
      </c>
      <c r="K1191" s="13">
        <f>ROUND(J1191/4,4)</f>
        <v>3.1</v>
      </c>
      <c r="L1191" s="13">
        <v>2</v>
      </c>
      <c r="M1191" s="24">
        <f>K1191*L1191</f>
        <v>6.2</v>
      </c>
    </row>
    <row r="1192" spans="2:13" ht="16.5" thickBot="1">
      <c r="B1192" s="28"/>
      <c r="C1192" s="29"/>
      <c r="D1192" s="32">
        <v>3.8</v>
      </c>
      <c r="E1192" s="32">
        <v>3.7</v>
      </c>
      <c r="F1192" s="32">
        <v>3.6</v>
      </c>
      <c r="G1192" s="32">
        <v>4</v>
      </c>
      <c r="H1192" s="32">
        <v>4.3</v>
      </c>
      <c r="I1192" s="26">
        <v>4</v>
      </c>
      <c r="J1192" s="23">
        <f>SUM(D1192:I1192)-MAX(D1192:I1192)-MIN(D1192:I1192)</f>
        <v>15.499999999999998</v>
      </c>
      <c r="K1192" s="13">
        <f>ROUND(J1192/4,4)</f>
        <v>3.875</v>
      </c>
      <c r="L1192" s="13">
        <v>1.6</v>
      </c>
      <c r="M1192" s="24">
        <f>K1192*L1192</f>
        <v>6.2</v>
      </c>
    </row>
    <row r="1194" spans="10:13" ht="15.75">
      <c r="J1194" s="39" t="s">
        <v>9</v>
      </c>
      <c r="K1194" s="39"/>
      <c r="L1194" s="11">
        <f>SUM(L1189:L1192)</f>
        <v>7.300000000000001</v>
      </c>
      <c r="M1194" s="40">
        <f>SUM(M1189:M1192)</f>
        <v>26.8475</v>
      </c>
    </row>
    <row r="1195" spans="10:13" ht="15.75">
      <c r="J1195" s="39"/>
      <c r="K1195" s="39"/>
      <c r="L1195" s="39"/>
      <c r="M1195" s="40">
        <f>M1194/L1194*10</f>
        <v>36.777397260273965</v>
      </c>
    </row>
    <row r="1197" ht="16.5" thickBot="1">
      <c r="E1197" s="12" t="s">
        <v>4</v>
      </c>
    </row>
    <row r="1198" spans="1:13" ht="16.5" thickBot="1">
      <c r="A1198" s="12">
        <v>120</v>
      </c>
      <c r="B1198" s="48" t="s">
        <v>187</v>
      </c>
      <c r="C1198" s="15"/>
      <c r="D1198" s="41">
        <v>1</v>
      </c>
      <c r="E1198" s="39">
        <v>2</v>
      </c>
      <c r="F1198" s="39">
        <v>3</v>
      </c>
      <c r="G1198" s="39">
        <v>4</v>
      </c>
      <c r="H1198" s="39">
        <v>5</v>
      </c>
      <c r="I1198" s="39">
        <v>5</v>
      </c>
      <c r="J1198" s="17" t="s">
        <v>5</v>
      </c>
      <c r="K1198" s="39" t="s">
        <v>6</v>
      </c>
      <c r="L1198" s="39" t="s">
        <v>7</v>
      </c>
      <c r="M1198" s="42" t="s">
        <v>8</v>
      </c>
    </row>
    <row r="1199" spans="2:13" ht="15.75">
      <c r="B1199" s="19">
        <v>2002</v>
      </c>
      <c r="C1199" s="20"/>
      <c r="D1199" s="21">
        <v>3.8</v>
      </c>
      <c r="E1199" s="22">
        <v>4</v>
      </c>
      <c r="F1199" s="22">
        <v>4</v>
      </c>
      <c r="G1199" s="22">
        <v>4.3</v>
      </c>
      <c r="H1199" s="22">
        <v>4</v>
      </c>
      <c r="I1199" s="22">
        <v>4.5</v>
      </c>
      <c r="J1199" s="23">
        <f>SUM(D1199:I1199)-MAX(D1199:I1199)-MIN(D1199:I1199)</f>
        <v>16.3</v>
      </c>
      <c r="K1199" s="13">
        <f>ROUND(J1199/4,4)</f>
        <v>4.075</v>
      </c>
      <c r="L1199" s="11">
        <v>1.6</v>
      </c>
      <c r="M1199" s="24">
        <f>K1199*L1199</f>
        <v>6.5200000000000005</v>
      </c>
    </row>
    <row r="1200" spans="2:13" ht="15.75">
      <c r="B1200" s="19" t="s">
        <v>78</v>
      </c>
      <c r="C1200" s="20"/>
      <c r="D1200" s="25">
        <v>5.8</v>
      </c>
      <c r="E1200" s="25">
        <v>5.4</v>
      </c>
      <c r="F1200" s="25">
        <v>5.6</v>
      </c>
      <c r="G1200" s="22">
        <v>5.6</v>
      </c>
      <c r="H1200" s="25">
        <v>5.8</v>
      </c>
      <c r="I1200" s="25">
        <v>5.4</v>
      </c>
      <c r="J1200" s="23">
        <f>SUM(D1200:I1200)-MAX(D1200:I1200)-MIN(D1200:I1200)</f>
        <v>22.4</v>
      </c>
      <c r="K1200" s="13">
        <f>ROUND(J1200/4,4)</f>
        <v>5.6</v>
      </c>
      <c r="L1200" s="13">
        <v>2.1</v>
      </c>
      <c r="M1200" s="24">
        <f>K1200*L1200</f>
        <v>11.76</v>
      </c>
    </row>
    <row r="1201" spans="2:13" ht="15.75">
      <c r="B1201" s="19"/>
      <c r="C1201" s="20"/>
      <c r="D1201" s="25">
        <v>3.6</v>
      </c>
      <c r="E1201" s="26">
        <v>2.8</v>
      </c>
      <c r="F1201" s="26">
        <v>3</v>
      </c>
      <c r="G1201" s="26">
        <v>2.9</v>
      </c>
      <c r="H1201" s="26">
        <v>2.9</v>
      </c>
      <c r="I1201" s="26">
        <v>3</v>
      </c>
      <c r="J1201" s="23">
        <f>SUM(D1201:I1201)-MAX(D1201:I1201)-MIN(D1201:I1201)</f>
        <v>11.800000000000004</v>
      </c>
      <c r="K1201" s="13">
        <f>ROUND(J1201/4,4)</f>
        <v>2.95</v>
      </c>
      <c r="L1201" s="13">
        <v>2</v>
      </c>
      <c r="M1201" s="24">
        <f>K1201*L1201</f>
        <v>5.9</v>
      </c>
    </row>
    <row r="1202" spans="2:13" ht="16.5" thickBot="1">
      <c r="B1202" s="28"/>
      <c r="C1202" s="29"/>
      <c r="D1202" s="32">
        <v>5</v>
      </c>
      <c r="E1202" s="32">
        <v>5.1</v>
      </c>
      <c r="F1202" s="32">
        <v>5</v>
      </c>
      <c r="G1202" s="32">
        <v>4</v>
      </c>
      <c r="H1202" s="32">
        <v>4.1</v>
      </c>
      <c r="I1202" s="26">
        <v>4.7</v>
      </c>
      <c r="J1202" s="23">
        <f>SUM(D1202:I1202)-MAX(D1202:I1202)-MIN(D1202:I1202)</f>
        <v>18.800000000000004</v>
      </c>
      <c r="K1202" s="13">
        <f>ROUND(J1202/4,4)</f>
        <v>4.7</v>
      </c>
      <c r="L1202" s="13">
        <v>1.6</v>
      </c>
      <c r="M1202" s="24">
        <f>K1202*L1202</f>
        <v>7.5200000000000005</v>
      </c>
    </row>
    <row r="1204" spans="10:13" ht="15.75">
      <c r="J1204" s="39" t="s">
        <v>9</v>
      </c>
      <c r="K1204" s="39"/>
      <c r="L1204" s="11">
        <f>SUM(L1199:L1202)</f>
        <v>7.300000000000001</v>
      </c>
      <c r="M1204" s="40">
        <f>SUM(M1199:M1202)</f>
        <v>31.7</v>
      </c>
    </row>
    <row r="1205" spans="10:13" ht="15.75">
      <c r="J1205" s="39"/>
      <c r="K1205" s="39"/>
      <c r="L1205" s="39"/>
      <c r="M1205" s="40">
        <f>M1204/L1204*10</f>
        <v>43.42465753424656</v>
      </c>
    </row>
    <row r="1207" ht="16.5" thickBot="1">
      <c r="E1207" s="12" t="s">
        <v>4</v>
      </c>
    </row>
    <row r="1208" spans="1:13" ht="16.5" thickBot="1">
      <c r="A1208" s="12">
        <v>121</v>
      </c>
      <c r="B1208" s="48" t="s">
        <v>188</v>
      </c>
      <c r="C1208" s="15"/>
      <c r="D1208" s="41">
        <v>1</v>
      </c>
      <c r="E1208" s="39">
        <v>2</v>
      </c>
      <c r="F1208" s="39">
        <v>3</v>
      </c>
      <c r="G1208" s="39">
        <v>4</v>
      </c>
      <c r="H1208" s="39">
        <v>5</v>
      </c>
      <c r="I1208" s="39">
        <v>5</v>
      </c>
      <c r="J1208" s="17" t="s">
        <v>5</v>
      </c>
      <c r="K1208" s="39" t="s">
        <v>6</v>
      </c>
      <c r="L1208" s="39" t="s">
        <v>7</v>
      </c>
      <c r="M1208" s="42" t="s">
        <v>8</v>
      </c>
    </row>
    <row r="1209" spans="2:13" ht="15.75">
      <c r="B1209" s="19">
        <v>2005</v>
      </c>
      <c r="C1209" s="20"/>
      <c r="D1209" s="21">
        <v>5.2</v>
      </c>
      <c r="E1209" s="22">
        <v>4.9</v>
      </c>
      <c r="F1209" s="22">
        <v>5.4</v>
      </c>
      <c r="G1209" s="22">
        <v>5.5</v>
      </c>
      <c r="H1209" s="22">
        <v>5.2</v>
      </c>
      <c r="I1209" s="22">
        <v>4.9</v>
      </c>
      <c r="J1209" s="23">
        <f>SUM(D1209:I1209)-MAX(D1209:I1209)-MIN(D1209:I1209)</f>
        <v>20.700000000000003</v>
      </c>
      <c r="K1209" s="13">
        <f>ROUND(J1209/4,4)</f>
        <v>5.175</v>
      </c>
      <c r="L1209" s="11">
        <v>1.6</v>
      </c>
      <c r="M1209" s="24">
        <f>K1209*L1209</f>
        <v>8.28</v>
      </c>
    </row>
    <row r="1210" spans="2:13" ht="15.75">
      <c r="B1210" s="19" t="s">
        <v>74</v>
      </c>
      <c r="C1210" s="20"/>
      <c r="D1210" s="25">
        <v>5.6</v>
      </c>
      <c r="E1210" s="25">
        <v>5</v>
      </c>
      <c r="F1210" s="25">
        <v>5.3</v>
      </c>
      <c r="G1210" s="22">
        <v>5.1</v>
      </c>
      <c r="H1210" s="25">
        <v>5.3</v>
      </c>
      <c r="I1210" s="25">
        <v>5.2</v>
      </c>
      <c r="J1210" s="23">
        <f>SUM(D1210:I1210)-MAX(D1210:I1210)-MIN(D1210:I1210)</f>
        <v>20.9</v>
      </c>
      <c r="K1210" s="13">
        <f>ROUND(J1210/4,4)</f>
        <v>5.225</v>
      </c>
      <c r="L1210" s="13">
        <v>2.1</v>
      </c>
      <c r="M1210" s="24">
        <f>K1210*L1210</f>
        <v>10.9725</v>
      </c>
    </row>
    <row r="1211" spans="2:13" ht="15.75">
      <c r="B1211" s="19"/>
      <c r="C1211" s="20"/>
      <c r="D1211" s="25">
        <v>4.8</v>
      </c>
      <c r="E1211" s="26">
        <v>4.6</v>
      </c>
      <c r="F1211" s="26">
        <v>4.5</v>
      </c>
      <c r="G1211" s="26">
        <v>5</v>
      </c>
      <c r="H1211" s="26">
        <v>5</v>
      </c>
      <c r="I1211" s="26">
        <v>4.5</v>
      </c>
      <c r="J1211" s="23">
        <f>SUM(D1211:I1211)-MAX(D1211:I1211)-MIN(D1211:I1211)</f>
        <v>18.9</v>
      </c>
      <c r="K1211" s="13">
        <f>ROUND(J1211/4,4)</f>
        <v>4.725</v>
      </c>
      <c r="L1211" s="13">
        <v>2</v>
      </c>
      <c r="M1211" s="24">
        <f>K1211*L1211</f>
        <v>9.45</v>
      </c>
    </row>
    <row r="1212" spans="2:13" ht="16.5" thickBot="1">
      <c r="B1212" s="28"/>
      <c r="C1212" s="29"/>
      <c r="D1212" s="32">
        <v>5</v>
      </c>
      <c r="E1212" s="32">
        <v>5.1</v>
      </c>
      <c r="F1212" s="32">
        <v>5.4</v>
      </c>
      <c r="G1212" s="32">
        <v>5.4</v>
      </c>
      <c r="H1212" s="32">
        <v>5.3</v>
      </c>
      <c r="I1212" s="26">
        <v>5.3</v>
      </c>
      <c r="J1212" s="23">
        <f>SUM(D1212:I1212)-MAX(D1212:I1212)-MIN(D1212:I1212)</f>
        <v>21.1</v>
      </c>
      <c r="K1212" s="13">
        <f>ROUND(J1212/4,4)</f>
        <v>5.275</v>
      </c>
      <c r="L1212" s="13">
        <v>1.6</v>
      </c>
      <c r="M1212" s="24">
        <f>K1212*L1212</f>
        <v>8.440000000000001</v>
      </c>
    </row>
    <row r="1214" spans="10:13" ht="15.75">
      <c r="J1214" s="39" t="s">
        <v>9</v>
      </c>
      <c r="K1214" s="39"/>
      <c r="L1214" s="11">
        <f>SUM(L1209:L1212)</f>
        <v>7.300000000000001</v>
      </c>
      <c r="M1214" s="40">
        <f>SUM(M1209:M1212)</f>
        <v>37.1425</v>
      </c>
    </row>
    <row r="1215" spans="10:13" ht="15.75">
      <c r="J1215" s="39"/>
      <c r="K1215" s="39"/>
      <c r="L1215" s="39"/>
      <c r="M1215" s="40">
        <f>M1214/L1214*10</f>
        <v>50.88013698630136</v>
      </c>
    </row>
    <row r="1217" ht="16.5" thickBot="1">
      <c r="E1217" s="12" t="s">
        <v>4</v>
      </c>
    </row>
    <row r="1218" spans="1:13" ht="16.5" thickBot="1">
      <c r="A1218" s="12">
        <v>122</v>
      </c>
      <c r="B1218" s="48" t="s">
        <v>189</v>
      </c>
      <c r="C1218" s="15"/>
      <c r="D1218" s="41">
        <v>1</v>
      </c>
      <c r="E1218" s="39">
        <v>2</v>
      </c>
      <c r="F1218" s="39">
        <v>3</v>
      </c>
      <c r="G1218" s="39">
        <v>4</v>
      </c>
      <c r="H1218" s="39">
        <v>5</v>
      </c>
      <c r="I1218" s="39">
        <v>5</v>
      </c>
      <c r="J1218" s="17" t="s">
        <v>5</v>
      </c>
      <c r="K1218" s="39" t="s">
        <v>6</v>
      </c>
      <c r="L1218" s="39" t="s">
        <v>7</v>
      </c>
      <c r="M1218" s="42" t="s">
        <v>8</v>
      </c>
    </row>
    <row r="1219" spans="2:13" ht="15.75">
      <c r="B1219" s="19">
        <v>2006</v>
      </c>
      <c r="C1219" s="20"/>
      <c r="D1219" s="21">
        <v>3.5</v>
      </c>
      <c r="E1219" s="22">
        <v>3.8</v>
      </c>
      <c r="F1219" s="22">
        <v>4.5</v>
      </c>
      <c r="G1219" s="22">
        <v>4.5</v>
      </c>
      <c r="H1219" s="22">
        <v>4.4</v>
      </c>
      <c r="I1219" s="22">
        <v>4.2</v>
      </c>
      <c r="J1219" s="23">
        <f>SUM(D1219:I1219)-MAX(D1219:I1219)-MIN(D1219:I1219)</f>
        <v>16.900000000000002</v>
      </c>
      <c r="K1219" s="13">
        <f>ROUND(J1219/4,4)</f>
        <v>4.225</v>
      </c>
      <c r="L1219" s="11">
        <v>1.6</v>
      </c>
      <c r="M1219" s="24">
        <f>K1219*L1219</f>
        <v>6.76</v>
      </c>
    </row>
    <row r="1220" spans="2:13" ht="15.75">
      <c r="B1220" s="19" t="s">
        <v>57</v>
      </c>
      <c r="C1220" s="20"/>
      <c r="D1220" s="25">
        <v>3</v>
      </c>
      <c r="E1220" s="25">
        <v>2.4</v>
      </c>
      <c r="F1220" s="25">
        <v>2.5</v>
      </c>
      <c r="G1220" s="22">
        <v>2.5</v>
      </c>
      <c r="H1220" s="25">
        <v>2.5</v>
      </c>
      <c r="I1220" s="25">
        <v>2.5</v>
      </c>
      <c r="J1220" s="23">
        <f>SUM(D1220:I1220)-MAX(D1220:I1220)-MIN(D1220:I1220)</f>
        <v>10</v>
      </c>
      <c r="K1220" s="13">
        <f>ROUND(J1220/4,4)</f>
        <v>2.5</v>
      </c>
      <c r="L1220" s="13">
        <v>2.1</v>
      </c>
      <c r="M1220" s="24">
        <f>K1220*L1220</f>
        <v>5.25</v>
      </c>
    </row>
    <row r="1221" spans="2:13" ht="15.75">
      <c r="B1221" s="19"/>
      <c r="C1221" s="20"/>
      <c r="D1221" s="25">
        <v>1.8</v>
      </c>
      <c r="E1221" s="26">
        <v>1.3</v>
      </c>
      <c r="F1221" s="26">
        <v>2</v>
      </c>
      <c r="G1221" s="26">
        <v>2</v>
      </c>
      <c r="H1221" s="26">
        <v>2.7</v>
      </c>
      <c r="I1221" s="26">
        <v>2.2</v>
      </c>
      <c r="J1221" s="23">
        <f>SUM(D1221:I1221)-MAX(D1221:I1221)-MIN(D1221:I1221)</f>
        <v>8</v>
      </c>
      <c r="K1221" s="13">
        <f>ROUND(J1221/4,4)</f>
        <v>2</v>
      </c>
      <c r="L1221" s="13">
        <v>2</v>
      </c>
      <c r="M1221" s="24">
        <f>K1221*L1221</f>
        <v>4</v>
      </c>
    </row>
    <row r="1222" spans="2:13" ht="16.5" thickBot="1">
      <c r="B1222" s="28"/>
      <c r="C1222" s="29"/>
      <c r="D1222" s="32">
        <v>3</v>
      </c>
      <c r="E1222" s="32">
        <v>3.4</v>
      </c>
      <c r="F1222" s="32">
        <v>3.5</v>
      </c>
      <c r="G1222" s="32">
        <v>3.1</v>
      </c>
      <c r="H1222" s="32">
        <v>3.6</v>
      </c>
      <c r="I1222" s="26">
        <v>3</v>
      </c>
      <c r="J1222" s="23">
        <f>SUM(D1222:I1222)-MAX(D1222:I1222)-MIN(D1222:I1222)</f>
        <v>13</v>
      </c>
      <c r="K1222" s="13">
        <f>ROUND(J1222/4,4)</f>
        <v>3.25</v>
      </c>
      <c r="L1222" s="13">
        <v>1.6</v>
      </c>
      <c r="M1222" s="24">
        <f>K1222*L1222</f>
        <v>5.2</v>
      </c>
    </row>
    <row r="1224" spans="10:13" ht="15.75">
      <c r="J1224" s="39" t="s">
        <v>9</v>
      </c>
      <c r="K1224" s="39"/>
      <c r="L1224" s="11">
        <f>SUM(L1219:L1222)</f>
        <v>7.300000000000001</v>
      </c>
      <c r="M1224" s="40">
        <f>SUM(M1219:M1222)</f>
        <v>21.209999999999997</v>
      </c>
    </row>
    <row r="1225" spans="10:13" ht="15.75">
      <c r="J1225" s="39"/>
      <c r="K1225" s="39"/>
      <c r="L1225" s="39"/>
      <c r="M1225" s="40">
        <f>M1224/L1224*10</f>
        <v>29.054794520547937</v>
      </c>
    </row>
    <row r="1227" ht="16.5" thickBot="1">
      <c r="E1227" s="12" t="s">
        <v>4</v>
      </c>
    </row>
    <row r="1228" spans="1:13" ht="16.5" thickBot="1">
      <c r="A1228" s="12">
        <v>123</v>
      </c>
      <c r="B1228" s="48" t="s">
        <v>190</v>
      </c>
      <c r="C1228" s="15"/>
      <c r="D1228" s="41">
        <v>1</v>
      </c>
      <c r="E1228" s="39">
        <v>2</v>
      </c>
      <c r="F1228" s="39">
        <v>3</v>
      </c>
      <c r="G1228" s="39">
        <v>4</v>
      </c>
      <c r="H1228" s="39">
        <v>5</v>
      </c>
      <c r="I1228" s="39">
        <v>5</v>
      </c>
      <c r="J1228" s="17" t="s">
        <v>5</v>
      </c>
      <c r="K1228" s="39" t="s">
        <v>6</v>
      </c>
      <c r="L1228" s="39" t="s">
        <v>7</v>
      </c>
      <c r="M1228" s="42" t="s">
        <v>8</v>
      </c>
    </row>
    <row r="1229" spans="2:13" ht="15.75">
      <c r="B1229" s="19">
        <v>2004</v>
      </c>
      <c r="C1229" s="20"/>
      <c r="D1229" s="21">
        <v>4.8</v>
      </c>
      <c r="E1229" s="22">
        <v>4.6</v>
      </c>
      <c r="F1229" s="22">
        <v>4</v>
      </c>
      <c r="G1229" s="22">
        <v>4.8</v>
      </c>
      <c r="H1229" s="22">
        <v>4.6</v>
      </c>
      <c r="I1229" s="22">
        <v>4.9</v>
      </c>
      <c r="J1229" s="23">
        <f>SUM(D1229:I1229)-MAX(D1229:I1229)-MIN(D1229:I1229)</f>
        <v>18.799999999999997</v>
      </c>
      <c r="K1229" s="13">
        <f>ROUND(J1229/4,4)</f>
        <v>4.7</v>
      </c>
      <c r="L1229" s="11">
        <v>1.6</v>
      </c>
      <c r="M1229" s="24">
        <f>K1229*L1229</f>
        <v>7.5200000000000005</v>
      </c>
    </row>
    <row r="1230" spans="2:13" ht="15.75">
      <c r="B1230" s="19" t="s">
        <v>57</v>
      </c>
      <c r="C1230" s="20"/>
      <c r="D1230" s="25">
        <v>5</v>
      </c>
      <c r="E1230" s="25">
        <v>4.8</v>
      </c>
      <c r="F1230" s="25">
        <v>5</v>
      </c>
      <c r="G1230" s="22">
        <v>4.8</v>
      </c>
      <c r="H1230" s="25">
        <v>4.6</v>
      </c>
      <c r="I1230" s="25">
        <v>4.8</v>
      </c>
      <c r="J1230" s="23">
        <f>SUM(D1230:I1230)-MAX(D1230:I1230)-MIN(D1230:I1230)</f>
        <v>19.400000000000006</v>
      </c>
      <c r="K1230" s="13">
        <f>ROUND(J1230/4,4)</f>
        <v>4.85</v>
      </c>
      <c r="L1230" s="13">
        <v>2.1</v>
      </c>
      <c r="M1230" s="24">
        <f>K1230*L1230</f>
        <v>10.185</v>
      </c>
    </row>
    <row r="1231" spans="2:13" ht="15.75">
      <c r="B1231" s="19"/>
      <c r="C1231" s="20"/>
      <c r="D1231" s="25">
        <v>3.2</v>
      </c>
      <c r="E1231" s="26">
        <v>3</v>
      </c>
      <c r="F1231" s="26">
        <v>3</v>
      </c>
      <c r="G1231" s="26">
        <v>3.8</v>
      </c>
      <c r="H1231" s="26">
        <v>2.7</v>
      </c>
      <c r="I1231" s="26">
        <v>3.6</v>
      </c>
      <c r="J1231" s="23">
        <f>SUM(D1231:I1231)-MAX(D1231:I1231)-MIN(D1231:I1231)</f>
        <v>12.8</v>
      </c>
      <c r="K1231" s="13">
        <f>ROUND(J1231/4,4)</f>
        <v>3.2</v>
      </c>
      <c r="L1231" s="13">
        <v>2</v>
      </c>
      <c r="M1231" s="24">
        <f>K1231*L1231</f>
        <v>6.4</v>
      </c>
    </row>
    <row r="1232" spans="2:13" ht="16.5" thickBot="1">
      <c r="B1232" s="28"/>
      <c r="C1232" s="29"/>
      <c r="D1232" s="32">
        <v>4.3</v>
      </c>
      <c r="E1232" s="32">
        <v>4</v>
      </c>
      <c r="F1232" s="32">
        <v>5.3</v>
      </c>
      <c r="G1232" s="32">
        <v>5.2</v>
      </c>
      <c r="H1232" s="32">
        <v>4.8</v>
      </c>
      <c r="I1232" s="26">
        <v>5.1</v>
      </c>
      <c r="J1232" s="23">
        <f>SUM(D1232:I1232)-MAX(D1232:I1232)-MIN(D1232:I1232)</f>
        <v>19.400000000000002</v>
      </c>
      <c r="K1232" s="13">
        <f>ROUND(J1232/4,4)</f>
        <v>4.85</v>
      </c>
      <c r="L1232" s="13">
        <v>1.6</v>
      </c>
      <c r="M1232" s="24">
        <f>K1232*L1232</f>
        <v>7.76</v>
      </c>
    </row>
    <row r="1234" spans="10:13" ht="15.75">
      <c r="J1234" s="39" t="s">
        <v>9</v>
      </c>
      <c r="K1234" s="39"/>
      <c r="L1234" s="11">
        <f>SUM(L1229:L1232)</f>
        <v>7.300000000000001</v>
      </c>
      <c r="M1234" s="40">
        <f>SUM(M1229:M1232)</f>
        <v>31.865000000000002</v>
      </c>
    </row>
    <row r="1235" spans="10:13" ht="15.75">
      <c r="J1235" s="39"/>
      <c r="K1235" s="39"/>
      <c r="L1235" s="39"/>
      <c r="M1235" s="40">
        <f>M1234/L1234*10</f>
        <v>43.650684931506845</v>
      </c>
    </row>
    <row r="1237" ht="16.5" thickBot="1">
      <c r="E1237" s="12" t="s">
        <v>4</v>
      </c>
    </row>
    <row r="1238" spans="1:13" ht="16.5" thickBot="1">
      <c r="A1238" s="12">
        <v>124</v>
      </c>
      <c r="B1238" s="48" t="s">
        <v>191</v>
      </c>
      <c r="C1238" s="15"/>
      <c r="D1238" s="41">
        <v>1</v>
      </c>
      <c r="E1238" s="39">
        <v>2</v>
      </c>
      <c r="F1238" s="39">
        <v>3</v>
      </c>
      <c r="G1238" s="39">
        <v>4</v>
      </c>
      <c r="H1238" s="39">
        <v>5</v>
      </c>
      <c r="I1238" s="39">
        <v>5</v>
      </c>
      <c r="J1238" s="17" t="s">
        <v>5</v>
      </c>
      <c r="K1238" s="39" t="s">
        <v>6</v>
      </c>
      <c r="L1238" s="39" t="s">
        <v>7</v>
      </c>
      <c r="M1238" s="42" t="s">
        <v>8</v>
      </c>
    </row>
    <row r="1239" spans="2:13" ht="15.75">
      <c r="B1239" s="19">
        <v>2006</v>
      </c>
      <c r="C1239" s="20"/>
      <c r="D1239" s="21">
        <v>3.7</v>
      </c>
      <c r="E1239" s="22">
        <v>3.9</v>
      </c>
      <c r="F1239" s="22">
        <v>4</v>
      </c>
      <c r="G1239" s="22">
        <v>3.6</v>
      </c>
      <c r="H1239" s="22">
        <v>4</v>
      </c>
      <c r="I1239" s="22">
        <v>3.7</v>
      </c>
      <c r="J1239" s="23">
        <f>SUM(D1239:I1239)-MAX(D1239:I1239)-MIN(D1239:I1239)</f>
        <v>15.299999999999999</v>
      </c>
      <c r="K1239" s="13">
        <f>ROUND(J1239/4,4)</f>
        <v>3.825</v>
      </c>
      <c r="L1239" s="11">
        <v>1.6</v>
      </c>
      <c r="M1239" s="24">
        <f>K1239*L1239</f>
        <v>6.120000000000001</v>
      </c>
    </row>
    <row r="1240" spans="2:13" ht="15.75">
      <c r="B1240" s="19" t="s">
        <v>51</v>
      </c>
      <c r="C1240" s="20"/>
      <c r="D1240" s="25">
        <v>2.5</v>
      </c>
      <c r="E1240" s="25">
        <v>2</v>
      </c>
      <c r="F1240" s="25">
        <v>3</v>
      </c>
      <c r="G1240" s="22">
        <v>3</v>
      </c>
      <c r="H1240" s="25">
        <v>3.3</v>
      </c>
      <c r="I1240" s="25">
        <v>3.3</v>
      </c>
      <c r="J1240" s="23">
        <f>SUM(D1240:I1240)-MAX(D1240:I1240)-MIN(D1240:I1240)</f>
        <v>11.8</v>
      </c>
      <c r="K1240" s="13">
        <f>ROUND(J1240/4,4)</f>
        <v>2.95</v>
      </c>
      <c r="L1240" s="13">
        <v>2.1</v>
      </c>
      <c r="M1240" s="24">
        <f>K1240*L1240</f>
        <v>6.195</v>
      </c>
    </row>
    <row r="1241" spans="2:13" ht="15.75">
      <c r="B1241" s="19"/>
      <c r="C1241" s="20"/>
      <c r="D1241" s="25">
        <v>1.4</v>
      </c>
      <c r="E1241" s="26">
        <v>2</v>
      </c>
      <c r="F1241" s="26">
        <v>2</v>
      </c>
      <c r="G1241" s="26">
        <v>1.8</v>
      </c>
      <c r="H1241" s="26">
        <v>1.7</v>
      </c>
      <c r="I1241" s="26">
        <v>2</v>
      </c>
      <c r="J1241" s="23">
        <f>SUM(D1241:I1241)-MAX(D1241:I1241)-MIN(D1241:I1241)</f>
        <v>7.5</v>
      </c>
      <c r="K1241" s="13">
        <f>ROUND(J1241/4,4)</f>
        <v>1.875</v>
      </c>
      <c r="L1241" s="13">
        <v>2</v>
      </c>
      <c r="M1241" s="24">
        <f>K1241*L1241</f>
        <v>3.75</v>
      </c>
    </row>
    <row r="1242" spans="2:13" ht="16.5" thickBot="1">
      <c r="B1242" s="28"/>
      <c r="C1242" s="29"/>
      <c r="D1242" s="32">
        <v>3.2</v>
      </c>
      <c r="E1242" s="32">
        <v>3.2</v>
      </c>
      <c r="F1242" s="32">
        <v>3.4</v>
      </c>
      <c r="G1242" s="32">
        <v>3</v>
      </c>
      <c r="H1242" s="32">
        <v>3</v>
      </c>
      <c r="I1242" s="26">
        <v>3</v>
      </c>
      <c r="J1242" s="23">
        <f>SUM(D1242:I1242)-MAX(D1242:I1242)-MIN(D1242:I1242)</f>
        <v>12.4</v>
      </c>
      <c r="K1242" s="13">
        <f>ROUND(J1242/4,4)</f>
        <v>3.1</v>
      </c>
      <c r="L1242" s="13">
        <v>1.6</v>
      </c>
      <c r="M1242" s="24">
        <f>K1242*L1242</f>
        <v>4.960000000000001</v>
      </c>
    </row>
    <row r="1244" spans="10:13" ht="15.75">
      <c r="J1244" s="39" t="s">
        <v>9</v>
      </c>
      <c r="K1244" s="39"/>
      <c r="L1244" s="11">
        <f>SUM(L1239:L1242)</f>
        <v>7.300000000000001</v>
      </c>
      <c r="M1244" s="40">
        <f>SUM(M1239:M1242)</f>
        <v>21.025000000000002</v>
      </c>
    </row>
    <row r="1245" spans="10:13" ht="15.75">
      <c r="J1245" s="39"/>
      <c r="K1245" s="39"/>
      <c r="L1245" s="39"/>
      <c r="M1245" s="40">
        <f>M1244/L1244*10</f>
        <v>28.801369863013697</v>
      </c>
    </row>
    <row r="1247" ht="16.5" thickBot="1">
      <c r="E1247" s="12" t="s">
        <v>4</v>
      </c>
    </row>
    <row r="1248" spans="1:13" ht="16.5" thickBot="1">
      <c r="A1248" s="12">
        <v>125</v>
      </c>
      <c r="B1248" s="48"/>
      <c r="C1248" s="15"/>
      <c r="D1248" s="41">
        <v>1</v>
      </c>
      <c r="E1248" s="39">
        <v>2</v>
      </c>
      <c r="F1248" s="39">
        <v>3</v>
      </c>
      <c r="G1248" s="39">
        <v>4</v>
      </c>
      <c r="H1248" s="39">
        <v>5</v>
      </c>
      <c r="I1248" s="39">
        <v>5</v>
      </c>
      <c r="J1248" s="17" t="s">
        <v>5</v>
      </c>
      <c r="K1248" s="39" t="s">
        <v>6</v>
      </c>
      <c r="L1248" s="39" t="s">
        <v>7</v>
      </c>
      <c r="M1248" s="42" t="s">
        <v>8</v>
      </c>
    </row>
    <row r="1249" spans="2:13" ht="15.75">
      <c r="B1249" s="19"/>
      <c r="C1249" s="20"/>
      <c r="D1249" s="21"/>
      <c r="E1249" s="22"/>
      <c r="F1249" s="22"/>
      <c r="G1249" s="22"/>
      <c r="H1249" s="22"/>
      <c r="I1249" s="22"/>
      <c r="J1249" s="23">
        <f>SUM(D1249:I1249)-MAX(D1249:I1249)-MIN(D1249:I1249)</f>
        <v>0</v>
      </c>
      <c r="K1249" s="13">
        <f>ROUND(J1249/4,4)</f>
        <v>0</v>
      </c>
      <c r="L1249" s="11">
        <v>1.6</v>
      </c>
      <c r="M1249" s="24">
        <f>K1249*L1249</f>
        <v>0</v>
      </c>
    </row>
    <row r="1250" spans="2:13" ht="15.75">
      <c r="B1250" s="19"/>
      <c r="C1250" s="20"/>
      <c r="D1250" s="25"/>
      <c r="E1250" s="25"/>
      <c r="F1250" s="25"/>
      <c r="G1250" s="22"/>
      <c r="H1250" s="25"/>
      <c r="I1250" s="25"/>
      <c r="J1250" s="23">
        <f>SUM(D1250:I1250)-MAX(D1250:I1250)-MIN(D1250:I1250)</f>
        <v>0</v>
      </c>
      <c r="K1250" s="13">
        <f>ROUND(J1250/4,4)</f>
        <v>0</v>
      </c>
      <c r="L1250" s="13">
        <v>2.1</v>
      </c>
      <c r="M1250" s="24">
        <f>K1250*L1250</f>
        <v>0</v>
      </c>
    </row>
    <row r="1251" spans="2:13" ht="15.75">
      <c r="B1251" s="19"/>
      <c r="C1251" s="20"/>
      <c r="D1251" s="25"/>
      <c r="E1251" s="26"/>
      <c r="F1251" s="26"/>
      <c r="G1251" s="26"/>
      <c r="H1251" s="26"/>
      <c r="I1251" s="26"/>
      <c r="J1251" s="23">
        <f>SUM(D1251:I1251)-MAX(D1251:I1251)-MIN(D1251:I1251)</f>
        <v>0</v>
      </c>
      <c r="K1251" s="13">
        <f>ROUND(J1251/4,4)</f>
        <v>0</v>
      </c>
      <c r="L1251" s="13">
        <v>2</v>
      </c>
      <c r="M1251" s="24">
        <f>K1251*L1251</f>
        <v>0</v>
      </c>
    </row>
    <row r="1252" spans="2:13" ht="16.5" thickBot="1">
      <c r="B1252" s="28"/>
      <c r="C1252" s="29"/>
      <c r="D1252" s="32"/>
      <c r="E1252" s="32"/>
      <c r="F1252" s="32"/>
      <c r="G1252" s="32"/>
      <c r="H1252" s="32"/>
      <c r="I1252" s="26"/>
      <c r="J1252" s="23">
        <f>SUM(D1252:I1252)-MAX(D1252:I1252)-MIN(D1252:I1252)</f>
        <v>0</v>
      </c>
      <c r="K1252" s="13">
        <f>ROUND(J1252/4,4)</f>
        <v>0</v>
      </c>
      <c r="L1252" s="13">
        <v>1.6</v>
      </c>
      <c r="M1252" s="24">
        <f>K1252*L1252</f>
        <v>0</v>
      </c>
    </row>
    <row r="1254" spans="10:13" ht="15.75">
      <c r="J1254" s="39" t="s">
        <v>9</v>
      </c>
      <c r="K1254" s="39"/>
      <c r="L1254" s="11">
        <f>SUM(L1249:L1252)</f>
        <v>7.300000000000001</v>
      </c>
      <c r="M1254" s="40">
        <f>SUM(M1249:M1252)</f>
        <v>0</v>
      </c>
    </row>
    <row r="1255" spans="10:13" ht="15.75">
      <c r="J1255" s="39"/>
      <c r="K1255" s="39"/>
      <c r="L1255" s="39"/>
      <c r="M1255" s="40">
        <f>M1254/L1254*10</f>
        <v>0</v>
      </c>
    </row>
    <row r="1257" ht="16.5" thickBot="1">
      <c r="E1257" s="12" t="s">
        <v>4</v>
      </c>
    </row>
    <row r="1258" spans="1:13" ht="16.5" thickBot="1">
      <c r="A1258" s="12">
        <v>126</v>
      </c>
      <c r="B1258" s="48"/>
      <c r="C1258" s="15"/>
      <c r="D1258" s="41">
        <v>1</v>
      </c>
      <c r="E1258" s="39">
        <v>2</v>
      </c>
      <c r="F1258" s="39">
        <v>3</v>
      </c>
      <c r="G1258" s="39">
        <v>4</v>
      </c>
      <c r="H1258" s="39">
        <v>5</v>
      </c>
      <c r="I1258" s="39">
        <v>5</v>
      </c>
      <c r="J1258" s="17" t="s">
        <v>5</v>
      </c>
      <c r="K1258" s="39" t="s">
        <v>6</v>
      </c>
      <c r="L1258" s="39" t="s">
        <v>7</v>
      </c>
      <c r="M1258" s="42" t="s">
        <v>8</v>
      </c>
    </row>
    <row r="1259" spans="2:13" ht="15.75">
      <c r="B1259" s="19"/>
      <c r="C1259" s="20"/>
      <c r="D1259" s="21"/>
      <c r="E1259" s="22"/>
      <c r="F1259" s="22"/>
      <c r="G1259" s="22"/>
      <c r="H1259" s="22"/>
      <c r="I1259" s="22"/>
      <c r="J1259" s="23">
        <f>SUM(D1259:I1259)-MAX(D1259:I1259)-MIN(D1259:I1259)</f>
        <v>0</v>
      </c>
      <c r="K1259" s="13">
        <f>ROUND(J1259/4,4)</f>
        <v>0</v>
      </c>
      <c r="L1259" s="11">
        <v>1.6</v>
      </c>
      <c r="M1259" s="24">
        <f>K1259*L1259</f>
        <v>0</v>
      </c>
    </row>
    <row r="1260" spans="2:13" ht="15.75">
      <c r="B1260" s="19"/>
      <c r="C1260" s="20"/>
      <c r="D1260" s="25"/>
      <c r="E1260" s="25"/>
      <c r="F1260" s="25"/>
      <c r="G1260" s="22"/>
      <c r="H1260" s="25"/>
      <c r="I1260" s="25"/>
      <c r="J1260" s="23">
        <f>SUM(D1260:I1260)-MAX(D1260:I1260)-MIN(D1260:I1260)</f>
        <v>0</v>
      </c>
      <c r="K1260" s="13">
        <f>ROUND(J1260/4,4)</f>
        <v>0</v>
      </c>
      <c r="L1260" s="13">
        <v>2.1</v>
      </c>
      <c r="M1260" s="24">
        <f>K1260*L1260</f>
        <v>0</v>
      </c>
    </row>
    <row r="1261" spans="2:13" ht="15.75">
      <c r="B1261" s="19"/>
      <c r="C1261" s="20"/>
      <c r="D1261" s="25"/>
      <c r="E1261" s="26"/>
      <c r="F1261" s="26"/>
      <c r="G1261" s="26"/>
      <c r="H1261" s="26"/>
      <c r="I1261" s="26"/>
      <c r="J1261" s="23">
        <f>SUM(D1261:I1261)-MAX(D1261:I1261)-MIN(D1261:I1261)</f>
        <v>0</v>
      </c>
      <c r="K1261" s="13">
        <f>ROUND(J1261/4,4)</f>
        <v>0</v>
      </c>
      <c r="L1261" s="13">
        <v>2</v>
      </c>
      <c r="M1261" s="24">
        <f>K1261*L1261</f>
        <v>0</v>
      </c>
    </row>
    <row r="1262" spans="2:13" ht="16.5" thickBot="1">
      <c r="B1262" s="28"/>
      <c r="C1262" s="29"/>
      <c r="D1262" s="32"/>
      <c r="E1262" s="32"/>
      <c r="F1262" s="32"/>
      <c r="G1262" s="32"/>
      <c r="H1262" s="32"/>
      <c r="I1262" s="26"/>
      <c r="J1262" s="23">
        <f>SUM(D1262:I1262)-MAX(D1262:I1262)-MIN(D1262:I1262)</f>
        <v>0</v>
      </c>
      <c r="K1262" s="13">
        <f>ROUND(J1262/4,4)</f>
        <v>0</v>
      </c>
      <c r="L1262" s="13">
        <v>1.6</v>
      </c>
      <c r="M1262" s="24">
        <f>K1262*L1262</f>
        <v>0</v>
      </c>
    </row>
    <row r="1264" spans="10:13" ht="15.75">
      <c r="J1264" s="39" t="s">
        <v>9</v>
      </c>
      <c r="K1264" s="39"/>
      <c r="L1264" s="11">
        <f>SUM(L1259:L1262)</f>
        <v>7.300000000000001</v>
      </c>
      <c r="M1264" s="40">
        <f>SUM(M1259:M1262)</f>
        <v>0</v>
      </c>
    </row>
    <row r="1265" spans="10:13" ht="15.75">
      <c r="J1265" s="39"/>
      <c r="K1265" s="39"/>
      <c r="L1265" s="39"/>
      <c r="M1265" s="40">
        <f>M1264/L1264*10</f>
        <v>0</v>
      </c>
    </row>
    <row r="1267" ht="16.5" thickBot="1">
      <c r="E1267" s="12" t="s">
        <v>4</v>
      </c>
    </row>
    <row r="1268" spans="1:13" ht="16.5" thickBot="1">
      <c r="A1268" s="12">
        <v>127</v>
      </c>
      <c r="B1268" s="48"/>
      <c r="C1268" s="15"/>
      <c r="D1268" s="41">
        <v>1</v>
      </c>
      <c r="E1268" s="39">
        <v>2</v>
      </c>
      <c r="F1268" s="39">
        <v>3</v>
      </c>
      <c r="G1268" s="39">
        <v>4</v>
      </c>
      <c r="H1268" s="39">
        <v>5</v>
      </c>
      <c r="I1268" s="39">
        <v>5</v>
      </c>
      <c r="J1268" s="17" t="s">
        <v>5</v>
      </c>
      <c r="K1268" s="39" t="s">
        <v>6</v>
      </c>
      <c r="L1268" s="39" t="s">
        <v>7</v>
      </c>
      <c r="M1268" s="42" t="s">
        <v>8</v>
      </c>
    </row>
    <row r="1269" spans="2:13" ht="15.75">
      <c r="B1269" s="19"/>
      <c r="C1269" s="20"/>
      <c r="D1269" s="21"/>
      <c r="E1269" s="22"/>
      <c r="F1269" s="22"/>
      <c r="G1269" s="22"/>
      <c r="H1269" s="22"/>
      <c r="I1269" s="22"/>
      <c r="J1269" s="23">
        <f>SUM(D1269:I1269)-MAX(D1269:I1269)-MIN(D1269:I1269)</f>
        <v>0</v>
      </c>
      <c r="K1269" s="13">
        <f>ROUND(J1269/4,4)</f>
        <v>0</v>
      </c>
      <c r="L1269" s="11">
        <v>1.6</v>
      </c>
      <c r="M1269" s="24">
        <f>K1269*L1269</f>
        <v>0</v>
      </c>
    </row>
    <row r="1270" spans="2:13" ht="15.75">
      <c r="B1270" s="19"/>
      <c r="C1270" s="20"/>
      <c r="D1270" s="25"/>
      <c r="E1270" s="25"/>
      <c r="F1270" s="25"/>
      <c r="G1270" s="22"/>
      <c r="H1270" s="25"/>
      <c r="I1270" s="25"/>
      <c r="J1270" s="23">
        <f>SUM(D1270:I1270)-MAX(D1270:I1270)-MIN(D1270:I1270)</f>
        <v>0</v>
      </c>
      <c r="K1270" s="13">
        <f>ROUND(J1270/4,4)</f>
        <v>0</v>
      </c>
      <c r="L1270" s="13">
        <v>2.1</v>
      </c>
      <c r="M1270" s="24">
        <f>K1270*L1270</f>
        <v>0</v>
      </c>
    </row>
    <row r="1271" spans="2:13" ht="15.75">
      <c r="B1271" s="19"/>
      <c r="C1271" s="20"/>
      <c r="D1271" s="25"/>
      <c r="E1271" s="26"/>
      <c r="F1271" s="26"/>
      <c r="G1271" s="26"/>
      <c r="H1271" s="26"/>
      <c r="I1271" s="26"/>
      <c r="J1271" s="23">
        <f>SUM(D1271:I1271)-MAX(D1271:I1271)-MIN(D1271:I1271)</f>
        <v>0</v>
      </c>
      <c r="K1271" s="13">
        <f>ROUND(J1271/4,4)</f>
        <v>0</v>
      </c>
      <c r="L1271" s="13">
        <v>2</v>
      </c>
      <c r="M1271" s="24">
        <f>K1271*L1271</f>
        <v>0</v>
      </c>
    </row>
    <row r="1272" spans="2:13" ht="16.5" thickBot="1">
      <c r="B1272" s="28"/>
      <c r="C1272" s="29"/>
      <c r="D1272" s="32"/>
      <c r="E1272" s="32"/>
      <c r="F1272" s="32"/>
      <c r="G1272" s="32"/>
      <c r="H1272" s="32"/>
      <c r="I1272" s="26"/>
      <c r="J1272" s="23">
        <f>SUM(D1272:I1272)-MAX(D1272:I1272)-MIN(D1272:I1272)</f>
        <v>0</v>
      </c>
      <c r="K1272" s="13">
        <f>ROUND(J1272/4,4)</f>
        <v>0</v>
      </c>
      <c r="L1272" s="13">
        <v>1.6</v>
      </c>
      <c r="M1272" s="24">
        <f>K1272*L1272</f>
        <v>0</v>
      </c>
    </row>
    <row r="1274" spans="10:13" ht="15.75">
      <c r="J1274" s="39" t="s">
        <v>9</v>
      </c>
      <c r="K1274" s="39"/>
      <c r="L1274" s="11">
        <f>SUM(L1269:L1272)</f>
        <v>7.300000000000001</v>
      </c>
      <c r="M1274" s="40">
        <f>SUM(M1269:M1272)</f>
        <v>0</v>
      </c>
    </row>
    <row r="1275" spans="10:13" ht="15.75">
      <c r="J1275" s="39"/>
      <c r="K1275" s="39"/>
      <c r="L1275" s="39"/>
      <c r="M1275" s="40">
        <f>M1274/L1274*10</f>
        <v>0</v>
      </c>
    </row>
    <row r="1277" ht="16.5" thickBot="1">
      <c r="E1277" s="12" t="s">
        <v>4</v>
      </c>
    </row>
    <row r="1278" spans="1:13" ht="16.5" thickBot="1">
      <c r="A1278" s="12">
        <v>128</v>
      </c>
      <c r="B1278" s="48"/>
      <c r="C1278" s="15"/>
      <c r="D1278" s="41">
        <v>1</v>
      </c>
      <c r="E1278" s="39">
        <v>2</v>
      </c>
      <c r="F1278" s="39">
        <v>3</v>
      </c>
      <c r="G1278" s="39">
        <v>4</v>
      </c>
      <c r="H1278" s="39">
        <v>5</v>
      </c>
      <c r="I1278" s="39">
        <v>5</v>
      </c>
      <c r="J1278" s="17" t="s">
        <v>5</v>
      </c>
      <c r="K1278" s="39" t="s">
        <v>6</v>
      </c>
      <c r="L1278" s="39" t="s">
        <v>7</v>
      </c>
      <c r="M1278" s="42" t="s">
        <v>8</v>
      </c>
    </row>
    <row r="1279" spans="2:13" ht="15.75">
      <c r="B1279" s="19"/>
      <c r="C1279" s="20"/>
      <c r="D1279" s="21"/>
      <c r="E1279" s="22"/>
      <c r="F1279" s="22"/>
      <c r="G1279" s="22"/>
      <c r="H1279" s="22"/>
      <c r="I1279" s="22"/>
      <c r="J1279" s="23">
        <f>SUM(D1279:I1279)-MAX(D1279:I1279)-MIN(D1279:I1279)</f>
        <v>0</v>
      </c>
      <c r="K1279" s="13">
        <f>ROUND(J1279/4,4)</f>
        <v>0</v>
      </c>
      <c r="L1279" s="11">
        <v>1.6</v>
      </c>
      <c r="M1279" s="24">
        <f>K1279*L1279</f>
        <v>0</v>
      </c>
    </row>
    <row r="1280" spans="2:13" ht="15.75">
      <c r="B1280" s="19"/>
      <c r="C1280" s="20"/>
      <c r="D1280" s="25"/>
      <c r="E1280" s="25"/>
      <c r="F1280" s="25"/>
      <c r="G1280" s="22"/>
      <c r="H1280" s="25"/>
      <c r="I1280" s="25"/>
      <c r="J1280" s="23">
        <f>SUM(D1280:I1280)-MAX(D1280:I1280)-MIN(D1280:I1280)</f>
        <v>0</v>
      </c>
      <c r="K1280" s="13">
        <f>ROUND(J1280/4,4)</f>
        <v>0</v>
      </c>
      <c r="L1280" s="13">
        <v>2.1</v>
      </c>
      <c r="M1280" s="24">
        <f>K1280*L1280</f>
        <v>0</v>
      </c>
    </row>
    <row r="1281" spans="2:13" ht="15.75">
      <c r="B1281" s="19"/>
      <c r="C1281" s="20"/>
      <c r="D1281" s="25"/>
      <c r="E1281" s="26"/>
      <c r="F1281" s="26"/>
      <c r="G1281" s="26"/>
      <c r="H1281" s="26"/>
      <c r="I1281" s="26"/>
      <c r="J1281" s="23">
        <f>SUM(D1281:I1281)-MAX(D1281:I1281)-MIN(D1281:I1281)</f>
        <v>0</v>
      </c>
      <c r="K1281" s="13">
        <f>ROUND(J1281/4,4)</f>
        <v>0</v>
      </c>
      <c r="L1281" s="13">
        <v>2</v>
      </c>
      <c r="M1281" s="24">
        <f>K1281*L1281</f>
        <v>0</v>
      </c>
    </row>
    <row r="1282" spans="2:13" ht="16.5" thickBot="1">
      <c r="B1282" s="28"/>
      <c r="C1282" s="29"/>
      <c r="D1282" s="32"/>
      <c r="E1282" s="32"/>
      <c r="F1282" s="32"/>
      <c r="G1282" s="32"/>
      <c r="H1282" s="32"/>
      <c r="I1282" s="26"/>
      <c r="J1282" s="23">
        <f>SUM(D1282:I1282)-MAX(D1282:I1282)-MIN(D1282:I1282)</f>
        <v>0</v>
      </c>
      <c r="K1282" s="13">
        <f>ROUND(J1282/4,4)</f>
        <v>0</v>
      </c>
      <c r="L1282" s="13">
        <v>1.6</v>
      </c>
      <c r="M1282" s="24">
        <f>K1282*L1282</f>
        <v>0</v>
      </c>
    </row>
    <row r="1284" spans="10:13" ht="15.75">
      <c r="J1284" s="39" t="s">
        <v>9</v>
      </c>
      <c r="K1284" s="39"/>
      <c r="L1284" s="11">
        <f>SUM(L1279:L1282)</f>
        <v>7.300000000000001</v>
      </c>
      <c r="M1284" s="40">
        <f>SUM(M1279:M1282)</f>
        <v>0</v>
      </c>
    </row>
    <row r="1285" spans="10:13" ht="15.75">
      <c r="J1285" s="39"/>
      <c r="K1285" s="39"/>
      <c r="L1285" s="39"/>
      <c r="M1285" s="40">
        <f>M1284/L1284*10</f>
        <v>0</v>
      </c>
    </row>
    <row r="1287" ht="16.5" thickBot="1">
      <c r="E1287" s="12" t="s">
        <v>4</v>
      </c>
    </row>
    <row r="1288" spans="1:13" ht="16.5" thickBot="1">
      <c r="A1288" s="12">
        <v>129</v>
      </c>
      <c r="B1288" s="48"/>
      <c r="C1288" s="15"/>
      <c r="D1288" s="41">
        <v>1</v>
      </c>
      <c r="E1288" s="39">
        <v>2</v>
      </c>
      <c r="F1288" s="39">
        <v>3</v>
      </c>
      <c r="G1288" s="39">
        <v>4</v>
      </c>
      <c r="H1288" s="39">
        <v>5</v>
      </c>
      <c r="I1288" s="39">
        <v>5</v>
      </c>
      <c r="J1288" s="17" t="s">
        <v>5</v>
      </c>
      <c r="K1288" s="39" t="s">
        <v>6</v>
      </c>
      <c r="L1288" s="39" t="s">
        <v>7</v>
      </c>
      <c r="M1288" s="42" t="s">
        <v>8</v>
      </c>
    </row>
    <row r="1289" spans="2:13" ht="15.75">
      <c r="B1289" s="19"/>
      <c r="C1289" s="20"/>
      <c r="D1289" s="21"/>
      <c r="E1289" s="22"/>
      <c r="F1289" s="22"/>
      <c r="G1289" s="22"/>
      <c r="H1289" s="22"/>
      <c r="I1289" s="22"/>
      <c r="J1289" s="23">
        <f>SUM(D1289:I1289)-MAX(D1289:I1289)-MIN(D1289:I1289)</f>
        <v>0</v>
      </c>
      <c r="K1289" s="13">
        <f>ROUND(J1289/4,4)</f>
        <v>0</v>
      </c>
      <c r="L1289" s="11">
        <v>1.6</v>
      </c>
      <c r="M1289" s="24">
        <f>K1289*L1289</f>
        <v>0</v>
      </c>
    </row>
    <row r="1290" spans="2:13" ht="15.75">
      <c r="B1290" s="19"/>
      <c r="C1290" s="20"/>
      <c r="D1290" s="25"/>
      <c r="E1290" s="25"/>
      <c r="F1290" s="25"/>
      <c r="G1290" s="22"/>
      <c r="H1290" s="25"/>
      <c r="I1290" s="25"/>
      <c r="J1290" s="23">
        <f>SUM(D1290:I1290)-MAX(D1290:I1290)-MIN(D1290:I1290)</f>
        <v>0</v>
      </c>
      <c r="K1290" s="13">
        <f>ROUND(J1290/4,4)</f>
        <v>0</v>
      </c>
      <c r="L1290" s="13">
        <v>2.1</v>
      </c>
      <c r="M1290" s="24">
        <f>K1290*L1290</f>
        <v>0</v>
      </c>
    </row>
    <row r="1291" spans="2:13" ht="15.75">
      <c r="B1291" s="19"/>
      <c r="C1291" s="20"/>
      <c r="D1291" s="25"/>
      <c r="E1291" s="26"/>
      <c r="F1291" s="26"/>
      <c r="G1291" s="26"/>
      <c r="H1291" s="26"/>
      <c r="I1291" s="26"/>
      <c r="J1291" s="23">
        <f>SUM(D1291:I1291)-MAX(D1291:I1291)-MIN(D1291:I1291)</f>
        <v>0</v>
      </c>
      <c r="K1291" s="13">
        <f>ROUND(J1291/4,4)</f>
        <v>0</v>
      </c>
      <c r="L1291" s="13">
        <v>2</v>
      </c>
      <c r="M1291" s="24">
        <f>K1291*L1291</f>
        <v>0</v>
      </c>
    </row>
    <row r="1292" spans="2:13" ht="16.5" thickBot="1">
      <c r="B1292" s="28"/>
      <c r="C1292" s="29"/>
      <c r="D1292" s="32"/>
      <c r="E1292" s="32"/>
      <c r="F1292" s="32"/>
      <c r="G1292" s="32"/>
      <c r="H1292" s="32"/>
      <c r="I1292" s="26"/>
      <c r="J1292" s="23">
        <f>SUM(D1292:I1292)-MAX(D1292:I1292)-MIN(D1292:I1292)</f>
        <v>0</v>
      </c>
      <c r="K1292" s="13">
        <f>ROUND(J1292/4,4)</f>
        <v>0</v>
      </c>
      <c r="L1292" s="13">
        <v>1.6</v>
      </c>
      <c r="M1292" s="24">
        <f>K1292*L1292</f>
        <v>0</v>
      </c>
    </row>
    <row r="1294" spans="10:13" ht="15.75">
      <c r="J1294" s="39" t="s">
        <v>9</v>
      </c>
      <c r="K1294" s="39"/>
      <c r="L1294" s="11">
        <f>SUM(L1289:L1292)</f>
        <v>7.300000000000001</v>
      </c>
      <c r="M1294" s="40">
        <f>SUM(M1289:M1292)</f>
        <v>0</v>
      </c>
    </row>
    <row r="1295" spans="10:13" ht="15.75">
      <c r="J1295" s="39"/>
      <c r="K1295" s="39"/>
      <c r="L1295" s="39"/>
      <c r="M1295" s="40">
        <f>M1294/L1294*10</f>
        <v>0</v>
      </c>
    </row>
    <row r="1297" ht="16.5" thickBot="1">
      <c r="E1297" s="12" t="s">
        <v>4</v>
      </c>
    </row>
    <row r="1298" spans="1:13" ht="16.5" thickBot="1">
      <c r="A1298" s="12">
        <v>130</v>
      </c>
      <c r="B1298" s="48"/>
      <c r="C1298" s="15"/>
      <c r="D1298" s="41">
        <v>1</v>
      </c>
      <c r="E1298" s="39">
        <v>2</v>
      </c>
      <c r="F1298" s="39">
        <v>3</v>
      </c>
      <c r="G1298" s="39">
        <v>4</v>
      </c>
      <c r="H1298" s="39">
        <v>5</v>
      </c>
      <c r="I1298" s="39">
        <v>5</v>
      </c>
      <c r="J1298" s="17" t="s">
        <v>5</v>
      </c>
      <c r="K1298" s="39" t="s">
        <v>6</v>
      </c>
      <c r="L1298" s="39" t="s">
        <v>7</v>
      </c>
      <c r="M1298" s="42" t="s">
        <v>8</v>
      </c>
    </row>
    <row r="1299" spans="2:13" ht="15.75">
      <c r="B1299" s="19"/>
      <c r="C1299" s="20"/>
      <c r="D1299" s="21"/>
      <c r="E1299" s="22"/>
      <c r="F1299" s="22"/>
      <c r="G1299" s="22"/>
      <c r="H1299" s="22"/>
      <c r="I1299" s="22"/>
      <c r="J1299" s="23">
        <f>SUM(D1299:I1299)-MAX(D1299:I1299)-MIN(D1299:I1299)</f>
        <v>0</v>
      </c>
      <c r="K1299" s="13">
        <f>ROUND(J1299/4,4)</f>
        <v>0</v>
      </c>
      <c r="L1299" s="11">
        <v>1.6</v>
      </c>
      <c r="M1299" s="24">
        <f>K1299*L1299</f>
        <v>0</v>
      </c>
    </row>
    <row r="1300" spans="2:13" ht="15.75">
      <c r="B1300" s="19"/>
      <c r="C1300" s="20"/>
      <c r="D1300" s="25"/>
      <c r="E1300" s="25"/>
      <c r="F1300" s="25"/>
      <c r="G1300" s="22"/>
      <c r="H1300" s="25"/>
      <c r="I1300" s="25"/>
      <c r="J1300" s="23">
        <f>SUM(D1300:I1300)-MAX(D1300:I1300)-MIN(D1300:I1300)</f>
        <v>0</v>
      </c>
      <c r="K1300" s="13">
        <f>ROUND(J1300/4,4)</f>
        <v>0</v>
      </c>
      <c r="L1300" s="13">
        <v>2.1</v>
      </c>
      <c r="M1300" s="24">
        <f>K1300*L1300</f>
        <v>0</v>
      </c>
    </row>
    <row r="1301" spans="2:13" ht="15.75">
      <c r="B1301" s="19"/>
      <c r="C1301" s="20"/>
      <c r="D1301" s="25"/>
      <c r="E1301" s="26"/>
      <c r="F1301" s="26"/>
      <c r="G1301" s="26"/>
      <c r="H1301" s="26"/>
      <c r="I1301" s="26"/>
      <c r="J1301" s="23">
        <f>SUM(D1301:I1301)-MAX(D1301:I1301)-MIN(D1301:I1301)</f>
        <v>0</v>
      </c>
      <c r="K1301" s="13">
        <f>ROUND(J1301/4,4)</f>
        <v>0</v>
      </c>
      <c r="L1301" s="13">
        <v>2</v>
      </c>
      <c r="M1301" s="24">
        <f>K1301*L1301</f>
        <v>0</v>
      </c>
    </row>
    <row r="1302" spans="2:13" ht="16.5" thickBot="1">
      <c r="B1302" s="28"/>
      <c r="C1302" s="29"/>
      <c r="D1302" s="32"/>
      <c r="E1302" s="32"/>
      <c r="F1302" s="32"/>
      <c r="G1302" s="32"/>
      <c r="H1302" s="32"/>
      <c r="I1302" s="26"/>
      <c r="J1302" s="23">
        <f>SUM(D1302:I1302)-MAX(D1302:I1302)-MIN(D1302:I1302)</f>
        <v>0</v>
      </c>
      <c r="K1302" s="13">
        <f>ROUND(J1302/4,4)</f>
        <v>0</v>
      </c>
      <c r="L1302" s="13">
        <v>1.6</v>
      </c>
      <c r="M1302" s="24">
        <f>K1302*L1302</f>
        <v>0</v>
      </c>
    </row>
    <row r="1304" spans="10:13" ht="15.75">
      <c r="J1304" s="39" t="s">
        <v>9</v>
      </c>
      <c r="K1304" s="39"/>
      <c r="L1304" s="11">
        <f>SUM(L1299:L1302)</f>
        <v>7.300000000000001</v>
      </c>
      <c r="M1304" s="40">
        <f>SUM(M1299:M1302)</f>
        <v>0</v>
      </c>
    </row>
    <row r="1305" spans="10:13" ht="15.75">
      <c r="J1305" s="39"/>
      <c r="K1305" s="39"/>
      <c r="L1305" s="39"/>
      <c r="M1305" s="40">
        <f>M1304/L1304*10</f>
        <v>0</v>
      </c>
    </row>
    <row r="1307" ht="16.5" thickBot="1">
      <c r="E1307" s="12" t="s">
        <v>4</v>
      </c>
    </row>
    <row r="1308" spans="1:13" ht="16.5" thickBot="1">
      <c r="A1308" s="12">
        <v>131</v>
      </c>
      <c r="B1308" s="48"/>
      <c r="C1308" s="15"/>
      <c r="D1308" s="41">
        <v>1</v>
      </c>
      <c r="E1308" s="39">
        <v>2</v>
      </c>
      <c r="F1308" s="39">
        <v>3</v>
      </c>
      <c r="G1308" s="39">
        <v>4</v>
      </c>
      <c r="H1308" s="39">
        <v>5</v>
      </c>
      <c r="I1308" s="39">
        <v>5</v>
      </c>
      <c r="J1308" s="17" t="s">
        <v>5</v>
      </c>
      <c r="K1308" s="39" t="s">
        <v>6</v>
      </c>
      <c r="L1308" s="39" t="s">
        <v>7</v>
      </c>
      <c r="M1308" s="42" t="s">
        <v>8</v>
      </c>
    </row>
    <row r="1309" spans="2:13" ht="15.75">
      <c r="B1309" s="19"/>
      <c r="C1309" s="20"/>
      <c r="D1309" s="21"/>
      <c r="E1309" s="22"/>
      <c r="F1309" s="22"/>
      <c r="G1309" s="22"/>
      <c r="H1309" s="22"/>
      <c r="I1309" s="22"/>
      <c r="J1309" s="23">
        <f>SUM(D1309:I1309)-MAX(D1309:I1309)-MIN(D1309:I1309)</f>
        <v>0</v>
      </c>
      <c r="K1309" s="13">
        <f>ROUND(J1309/4,4)</f>
        <v>0</v>
      </c>
      <c r="L1309" s="11">
        <v>1.6</v>
      </c>
      <c r="M1309" s="24">
        <f>K1309*L1309</f>
        <v>0</v>
      </c>
    </row>
    <row r="1310" spans="2:13" ht="15.75">
      <c r="B1310" s="19"/>
      <c r="C1310" s="20"/>
      <c r="D1310" s="25"/>
      <c r="E1310" s="25"/>
      <c r="F1310" s="25"/>
      <c r="G1310" s="22"/>
      <c r="H1310" s="25"/>
      <c r="I1310" s="25"/>
      <c r="J1310" s="23">
        <f>SUM(D1310:I1310)-MAX(D1310:I1310)-MIN(D1310:I1310)</f>
        <v>0</v>
      </c>
      <c r="K1310" s="13">
        <f>ROUND(J1310/4,4)</f>
        <v>0</v>
      </c>
      <c r="L1310" s="13">
        <v>2.1</v>
      </c>
      <c r="M1310" s="24">
        <f>K1310*L1310</f>
        <v>0</v>
      </c>
    </row>
    <row r="1311" spans="2:13" ht="15.75">
      <c r="B1311" s="19"/>
      <c r="C1311" s="20"/>
      <c r="D1311" s="25"/>
      <c r="E1311" s="26"/>
      <c r="F1311" s="26"/>
      <c r="G1311" s="26"/>
      <c r="H1311" s="26"/>
      <c r="I1311" s="26"/>
      <c r="J1311" s="23">
        <f>SUM(D1311:I1311)-MAX(D1311:I1311)-MIN(D1311:I1311)</f>
        <v>0</v>
      </c>
      <c r="K1311" s="13">
        <f>ROUND(J1311/4,4)</f>
        <v>0</v>
      </c>
      <c r="L1311" s="13">
        <v>2</v>
      </c>
      <c r="M1311" s="24">
        <f>K1311*L1311</f>
        <v>0</v>
      </c>
    </row>
    <row r="1312" spans="2:13" ht="16.5" thickBot="1">
      <c r="B1312" s="28"/>
      <c r="C1312" s="29"/>
      <c r="D1312" s="32"/>
      <c r="E1312" s="32"/>
      <c r="F1312" s="32"/>
      <c r="G1312" s="32"/>
      <c r="H1312" s="32"/>
      <c r="I1312" s="26"/>
      <c r="J1312" s="23">
        <f>SUM(D1312:I1312)-MAX(D1312:I1312)-MIN(D1312:I1312)</f>
        <v>0</v>
      </c>
      <c r="K1312" s="13">
        <f>ROUND(J1312/4,4)</f>
        <v>0</v>
      </c>
      <c r="L1312" s="13">
        <v>1.6</v>
      </c>
      <c r="M1312" s="24">
        <f>K1312*L1312</f>
        <v>0</v>
      </c>
    </row>
    <row r="1314" spans="10:13" ht="15.75">
      <c r="J1314" s="39" t="s">
        <v>9</v>
      </c>
      <c r="K1314" s="39"/>
      <c r="L1314" s="11">
        <f>SUM(L1309:L1312)</f>
        <v>7.300000000000001</v>
      </c>
      <c r="M1314" s="40">
        <f>SUM(M1309:M1312)</f>
        <v>0</v>
      </c>
    </row>
    <row r="1315" spans="10:13" ht="15.75">
      <c r="J1315" s="39"/>
      <c r="K1315" s="39"/>
      <c r="L1315" s="39"/>
      <c r="M1315" s="40">
        <f>M1314/L1314*10</f>
        <v>0</v>
      </c>
    </row>
    <row r="1317" ht="16.5" thickBot="1">
      <c r="E1317" s="12" t="s">
        <v>4</v>
      </c>
    </row>
    <row r="1318" spans="1:13" ht="16.5" thickBot="1">
      <c r="A1318" s="12">
        <v>132</v>
      </c>
      <c r="B1318" s="48"/>
      <c r="C1318" s="15"/>
      <c r="D1318" s="41">
        <v>1</v>
      </c>
      <c r="E1318" s="39">
        <v>2</v>
      </c>
      <c r="F1318" s="39">
        <v>3</v>
      </c>
      <c r="G1318" s="39">
        <v>4</v>
      </c>
      <c r="H1318" s="39">
        <v>5</v>
      </c>
      <c r="I1318" s="39">
        <v>5</v>
      </c>
      <c r="J1318" s="17" t="s">
        <v>5</v>
      </c>
      <c r="K1318" s="39" t="s">
        <v>6</v>
      </c>
      <c r="L1318" s="39" t="s">
        <v>7</v>
      </c>
      <c r="M1318" s="42" t="s">
        <v>8</v>
      </c>
    </row>
    <row r="1319" spans="2:13" ht="15.75">
      <c r="B1319" s="19"/>
      <c r="C1319" s="20"/>
      <c r="D1319" s="21"/>
      <c r="E1319" s="22"/>
      <c r="F1319" s="22"/>
      <c r="G1319" s="22"/>
      <c r="H1319" s="22"/>
      <c r="I1319" s="22"/>
      <c r="J1319" s="23">
        <f>SUM(D1319:I1319)-MAX(D1319:I1319)-MIN(D1319:I1319)</f>
        <v>0</v>
      </c>
      <c r="K1319" s="13">
        <f>ROUND(J1319/4,4)</f>
        <v>0</v>
      </c>
      <c r="L1319" s="11">
        <v>1.6</v>
      </c>
      <c r="M1319" s="24">
        <f>K1319*L1319</f>
        <v>0</v>
      </c>
    </row>
    <row r="1320" spans="2:13" ht="15.75">
      <c r="B1320" s="19"/>
      <c r="C1320" s="20"/>
      <c r="D1320" s="25"/>
      <c r="E1320" s="25"/>
      <c r="F1320" s="25"/>
      <c r="G1320" s="22"/>
      <c r="H1320" s="25"/>
      <c r="I1320" s="25"/>
      <c r="J1320" s="23">
        <f>SUM(D1320:I1320)-MAX(D1320:I1320)-MIN(D1320:I1320)</f>
        <v>0</v>
      </c>
      <c r="K1320" s="13">
        <f>ROUND(J1320/4,4)</f>
        <v>0</v>
      </c>
      <c r="L1320" s="13">
        <v>2.1</v>
      </c>
      <c r="M1320" s="24">
        <f>K1320*L1320</f>
        <v>0</v>
      </c>
    </row>
    <row r="1321" spans="2:13" ht="15.75">
      <c r="B1321" s="19"/>
      <c r="C1321" s="20"/>
      <c r="D1321" s="25"/>
      <c r="E1321" s="26"/>
      <c r="F1321" s="26"/>
      <c r="G1321" s="26"/>
      <c r="H1321" s="26"/>
      <c r="I1321" s="26"/>
      <c r="J1321" s="23">
        <f>SUM(D1321:I1321)-MAX(D1321:I1321)-MIN(D1321:I1321)</f>
        <v>0</v>
      </c>
      <c r="K1321" s="13">
        <f>ROUND(J1321/4,4)</f>
        <v>0</v>
      </c>
      <c r="L1321" s="13">
        <v>2</v>
      </c>
      <c r="M1321" s="24">
        <f>K1321*L1321</f>
        <v>0</v>
      </c>
    </row>
    <row r="1322" spans="2:13" ht="16.5" thickBot="1">
      <c r="B1322" s="28"/>
      <c r="C1322" s="29"/>
      <c r="D1322" s="32"/>
      <c r="E1322" s="32"/>
      <c r="F1322" s="32"/>
      <c r="G1322" s="32"/>
      <c r="H1322" s="32"/>
      <c r="I1322" s="26"/>
      <c r="J1322" s="23">
        <f>SUM(D1322:I1322)-MAX(D1322:I1322)-MIN(D1322:I1322)</f>
        <v>0</v>
      </c>
      <c r="K1322" s="13">
        <f>ROUND(J1322/4,4)</f>
        <v>0</v>
      </c>
      <c r="L1322" s="13">
        <v>1.6</v>
      </c>
      <c r="M1322" s="24">
        <f>K1322*L1322</f>
        <v>0</v>
      </c>
    </row>
    <row r="1324" spans="10:13" ht="15.75">
      <c r="J1324" s="39" t="s">
        <v>9</v>
      </c>
      <c r="K1324" s="39"/>
      <c r="L1324" s="11">
        <f>SUM(L1319:L1322)</f>
        <v>7.300000000000001</v>
      </c>
      <c r="M1324" s="40">
        <f>SUM(M1319:M1322)</f>
        <v>0</v>
      </c>
    </row>
    <row r="1325" spans="10:13" ht="15.75">
      <c r="J1325" s="39"/>
      <c r="K1325" s="39"/>
      <c r="L1325" s="39"/>
      <c r="M1325" s="40">
        <f>M1324/L1324*10</f>
        <v>0</v>
      </c>
    </row>
  </sheetData>
  <sheetProtection/>
  <mergeCells count="14">
    <mergeCell ref="A4:D4"/>
    <mergeCell ref="A5:D5"/>
    <mergeCell ref="A1:T1"/>
    <mergeCell ref="A2:Q2"/>
    <mergeCell ref="A3:O3"/>
    <mergeCell ref="A13:I13"/>
    <mergeCell ref="A7:Q7"/>
    <mergeCell ref="A6:M6"/>
    <mergeCell ref="A8:H8"/>
    <mergeCell ref="A9:H9"/>
    <mergeCell ref="A10:H10"/>
    <mergeCell ref="A11:Q11"/>
    <mergeCell ref="A12:G12"/>
    <mergeCell ref="C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">
      <selection activeCell="J90" sqref="J90"/>
    </sheetView>
  </sheetViews>
  <sheetFormatPr defaultColWidth="9.00390625" defaultRowHeight="12.75"/>
  <cols>
    <col min="2" max="2" width="26.125" style="0" customWidth="1"/>
    <col min="3" max="3" width="11.75390625" style="0" customWidth="1"/>
    <col min="4" max="4" width="15.375" style="0" customWidth="1"/>
    <col min="6" max="6" width="9.00390625" style="0" customWidth="1"/>
    <col min="7" max="8" width="9.125" style="0" hidden="1" customWidth="1"/>
  </cols>
  <sheetData>
    <row r="1" spans="1:8" ht="15.75" customHeight="1">
      <c r="A1" s="308" t="s">
        <v>48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23" t="s">
        <v>49</v>
      </c>
      <c r="B2" s="323"/>
      <c r="C2" s="323"/>
      <c r="D2" s="323"/>
      <c r="E2" s="309"/>
      <c r="F2" s="309"/>
      <c r="G2" s="309"/>
      <c r="H2" s="309"/>
    </row>
    <row r="3" spans="1:8" ht="15.75" customHeight="1">
      <c r="A3" s="323" t="s">
        <v>313</v>
      </c>
      <c r="B3" s="311"/>
      <c r="C3" s="311"/>
      <c r="D3" s="311"/>
      <c r="E3" s="311"/>
      <c r="F3" s="311"/>
      <c r="G3" s="311"/>
      <c r="H3" s="311"/>
    </row>
    <row r="4" spans="1:8" ht="12.75" customHeight="1">
      <c r="A4" s="318" t="s">
        <v>0</v>
      </c>
      <c r="B4" s="319"/>
      <c r="C4" s="319"/>
      <c r="D4" s="319"/>
      <c r="E4" s="210"/>
      <c r="F4" s="211"/>
      <c r="G4" s="212"/>
      <c r="H4" s="212"/>
    </row>
    <row r="5" spans="1:8" ht="15.75" customHeight="1">
      <c r="A5" s="320" t="s">
        <v>1</v>
      </c>
      <c r="B5" s="321"/>
      <c r="C5" s="321"/>
      <c r="D5" s="321"/>
      <c r="E5" s="212"/>
      <c r="F5" s="211"/>
      <c r="G5" s="212"/>
      <c r="H5" s="212"/>
    </row>
    <row r="6" spans="1:8" ht="15.75" customHeight="1">
      <c r="A6" s="323" t="s">
        <v>270</v>
      </c>
      <c r="B6" s="311"/>
      <c r="C6" s="311"/>
      <c r="D6" s="311"/>
      <c r="E6" s="340"/>
      <c r="F6" s="340"/>
      <c r="G6" s="339"/>
      <c r="H6" s="339"/>
    </row>
    <row r="7" spans="1:8" ht="15.75" customHeight="1">
      <c r="A7" s="308" t="s">
        <v>277</v>
      </c>
      <c r="B7" s="311"/>
      <c r="C7" s="311"/>
      <c r="D7" s="311"/>
      <c r="E7" s="311"/>
      <c r="F7" s="311"/>
      <c r="G7" s="311"/>
      <c r="H7" s="311"/>
    </row>
    <row r="8" spans="1:8" ht="15.75" customHeight="1">
      <c r="A8" s="308" t="s">
        <v>278</v>
      </c>
      <c r="B8" s="309"/>
      <c r="C8" s="309"/>
      <c r="D8" s="309"/>
      <c r="E8" s="309"/>
      <c r="F8" s="309"/>
      <c r="G8" s="309"/>
      <c r="H8" s="309"/>
    </row>
    <row r="9" spans="1:8" ht="15.75" customHeight="1">
      <c r="A9" s="308" t="s">
        <v>282</v>
      </c>
      <c r="B9" s="309"/>
      <c r="C9" s="309"/>
      <c r="D9" s="309"/>
      <c r="E9" s="309"/>
      <c r="F9" s="309"/>
      <c r="G9" s="309"/>
      <c r="H9" s="309"/>
    </row>
    <row r="10" spans="1:8" ht="15.75" customHeight="1">
      <c r="A10" s="308" t="s">
        <v>279</v>
      </c>
      <c r="B10" s="309"/>
      <c r="C10" s="309"/>
      <c r="D10" s="309"/>
      <c r="E10" s="309"/>
      <c r="F10" s="309"/>
      <c r="G10" s="309"/>
      <c r="H10" s="309"/>
    </row>
    <row r="11" spans="1:8" ht="15.75" customHeight="1">
      <c r="A11" s="308" t="s">
        <v>280</v>
      </c>
      <c r="B11" s="311"/>
      <c r="C11" s="311"/>
      <c r="D11" s="311"/>
      <c r="E11" s="311"/>
      <c r="F11" s="311"/>
      <c r="G11" s="311"/>
      <c r="H11" s="311"/>
    </row>
    <row r="12" spans="1:8" ht="15.75" customHeight="1">
      <c r="A12" s="313" t="s">
        <v>281</v>
      </c>
      <c r="B12" s="314"/>
      <c r="C12" s="314"/>
      <c r="D12" s="314"/>
      <c r="E12" s="314"/>
      <c r="F12" s="314"/>
      <c r="G12" s="339"/>
      <c r="H12" s="209"/>
    </row>
    <row r="13" spans="1:8" ht="15.75" customHeight="1" thickBot="1">
      <c r="A13" s="308"/>
      <c r="B13" s="308"/>
      <c r="C13" s="308"/>
      <c r="D13" s="308"/>
      <c r="E13" s="308"/>
      <c r="F13" s="308"/>
      <c r="G13" s="308"/>
      <c r="H13" s="308"/>
    </row>
    <row r="14" spans="1:8" ht="33.75" customHeight="1" thickBot="1">
      <c r="A14" s="222" t="s">
        <v>10</v>
      </c>
      <c r="B14" s="223" t="s">
        <v>26</v>
      </c>
      <c r="C14" s="223" t="s">
        <v>25</v>
      </c>
      <c r="D14" s="270" t="s">
        <v>30</v>
      </c>
      <c r="E14" s="209"/>
      <c r="F14" s="209"/>
      <c r="G14" s="209"/>
      <c r="H14" s="209"/>
    </row>
    <row r="15" spans="1:8" ht="15.75" customHeight="1" thickBot="1">
      <c r="A15" s="271">
        <v>1</v>
      </c>
      <c r="B15" s="272" t="s">
        <v>267</v>
      </c>
      <c r="C15" s="273"/>
      <c r="D15" s="274">
        <v>82.975</v>
      </c>
      <c r="E15" s="209"/>
      <c r="F15" s="209"/>
      <c r="G15" s="209"/>
      <c r="H15" s="209"/>
    </row>
    <row r="16" spans="1:8" ht="15.75" customHeight="1">
      <c r="A16" s="227"/>
      <c r="B16" s="236" t="s">
        <v>217</v>
      </c>
      <c r="C16" s="275">
        <v>2001</v>
      </c>
      <c r="D16" s="246"/>
      <c r="E16" s="209"/>
      <c r="F16" s="209"/>
      <c r="G16" s="209"/>
      <c r="H16" s="209"/>
    </row>
    <row r="17" spans="1:8" ht="12.75">
      <c r="A17" s="232"/>
      <c r="B17" s="238" t="s">
        <v>76</v>
      </c>
      <c r="C17" s="249">
        <v>2001</v>
      </c>
      <c r="D17" s="240"/>
      <c r="E17" s="209"/>
      <c r="F17" s="209"/>
      <c r="G17" s="209"/>
      <c r="H17" s="209"/>
    </row>
    <row r="18" spans="1:8" ht="12.75">
      <c r="A18" s="232"/>
      <c r="B18" s="238" t="s">
        <v>109</v>
      </c>
      <c r="C18" s="249">
        <v>2001</v>
      </c>
      <c r="D18" s="240"/>
      <c r="E18" s="209"/>
      <c r="F18" s="209"/>
      <c r="G18" s="209"/>
      <c r="H18" s="209"/>
    </row>
    <row r="19" spans="1:8" ht="12.75">
      <c r="A19" s="232"/>
      <c r="B19" s="238" t="s">
        <v>105</v>
      </c>
      <c r="C19" s="249">
        <v>2002</v>
      </c>
      <c r="D19" s="240"/>
      <c r="E19" s="209"/>
      <c r="F19" s="209"/>
      <c r="G19" s="209"/>
      <c r="H19" s="209"/>
    </row>
    <row r="20" spans="1:8" ht="12.75">
      <c r="A20" s="232"/>
      <c r="B20" s="238" t="s">
        <v>126</v>
      </c>
      <c r="C20" s="249">
        <v>2002</v>
      </c>
      <c r="D20" s="240"/>
      <c r="E20" s="209"/>
      <c r="F20" s="209"/>
      <c r="G20" s="209"/>
      <c r="H20" s="209"/>
    </row>
    <row r="21" spans="1:8" ht="12.75">
      <c r="A21" s="232"/>
      <c r="B21" s="238" t="s">
        <v>143</v>
      </c>
      <c r="C21" s="249">
        <v>2002</v>
      </c>
      <c r="D21" s="240"/>
      <c r="E21" s="209"/>
      <c r="F21" s="209"/>
      <c r="G21" s="209"/>
      <c r="H21" s="209"/>
    </row>
    <row r="22" spans="1:8" ht="13.5" thickBot="1">
      <c r="A22" s="276"/>
      <c r="B22" s="277" t="s">
        <v>153</v>
      </c>
      <c r="C22" s="278">
        <v>2002</v>
      </c>
      <c r="D22" s="279"/>
      <c r="E22" s="209"/>
      <c r="F22" s="209"/>
      <c r="G22" s="209"/>
      <c r="H22" s="209"/>
    </row>
    <row r="23" spans="1:8" ht="13.5" thickBot="1">
      <c r="A23" s="271">
        <v>2</v>
      </c>
      <c r="B23" s="272" t="s">
        <v>207</v>
      </c>
      <c r="C23" s="273"/>
      <c r="D23" s="274">
        <v>81.85</v>
      </c>
      <c r="E23" s="209"/>
      <c r="F23" s="209"/>
      <c r="G23" s="209"/>
      <c r="H23" s="209"/>
    </row>
    <row r="24" spans="1:8" ht="12.75">
      <c r="A24" s="227"/>
      <c r="B24" s="225" t="s">
        <v>115</v>
      </c>
      <c r="C24" s="275">
        <v>2002</v>
      </c>
      <c r="D24" s="246"/>
      <c r="E24" s="209"/>
      <c r="F24" s="209"/>
      <c r="G24" s="209"/>
      <c r="H24" s="209"/>
    </row>
    <row r="25" spans="1:8" ht="12.75">
      <c r="A25" s="232"/>
      <c r="B25" s="230" t="s">
        <v>145</v>
      </c>
      <c r="C25" s="229">
        <v>2002</v>
      </c>
      <c r="D25" s="240"/>
      <c r="E25" s="209"/>
      <c r="F25" s="209"/>
      <c r="G25" s="209"/>
      <c r="H25" s="209"/>
    </row>
    <row r="26" spans="1:8" ht="12.75">
      <c r="A26" s="232"/>
      <c r="B26" s="230" t="s">
        <v>101</v>
      </c>
      <c r="C26" s="249">
        <v>2002</v>
      </c>
      <c r="D26" s="240"/>
      <c r="E26" s="209"/>
      <c r="F26" s="209"/>
      <c r="G26" s="209"/>
      <c r="H26" s="209"/>
    </row>
    <row r="27" spans="1:8" ht="12.75">
      <c r="A27" s="232"/>
      <c r="B27" s="230" t="s">
        <v>148</v>
      </c>
      <c r="C27" s="229">
        <v>2002</v>
      </c>
      <c r="D27" s="240"/>
      <c r="E27" s="209"/>
      <c r="F27" s="209"/>
      <c r="G27" s="209"/>
      <c r="H27" s="209"/>
    </row>
    <row r="28" spans="1:8" ht="12.75">
      <c r="A28" s="232"/>
      <c r="B28" s="230" t="s">
        <v>90</v>
      </c>
      <c r="C28" s="229">
        <v>2002</v>
      </c>
      <c r="D28" s="240"/>
      <c r="E28" s="209"/>
      <c r="F28" s="209"/>
      <c r="G28" s="209"/>
      <c r="H28" s="209"/>
    </row>
    <row r="29" spans="1:8" ht="12.75">
      <c r="A29" s="232"/>
      <c r="B29" s="230" t="s">
        <v>183</v>
      </c>
      <c r="C29" s="229">
        <v>2002</v>
      </c>
      <c r="D29" s="240"/>
      <c r="E29" s="209"/>
      <c r="F29" s="209"/>
      <c r="G29" s="209"/>
      <c r="H29" s="209"/>
    </row>
    <row r="30" spans="1:8" ht="12.75">
      <c r="A30" s="232"/>
      <c r="B30" s="230" t="s">
        <v>79</v>
      </c>
      <c r="C30" s="229">
        <v>2002</v>
      </c>
      <c r="D30" s="240"/>
      <c r="E30" s="209"/>
      <c r="F30" s="209"/>
      <c r="G30" s="209"/>
      <c r="H30" s="209"/>
    </row>
    <row r="31" spans="1:8" ht="12.75">
      <c r="A31" s="232"/>
      <c r="B31" s="230" t="s">
        <v>87</v>
      </c>
      <c r="C31" s="229">
        <v>2003</v>
      </c>
      <c r="D31" s="240"/>
      <c r="E31" s="209"/>
      <c r="F31" s="209"/>
      <c r="G31" s="209"/>
      <c r="H31" s="209"/>
    </row>
    <row r="32" spans="1:8" ht="12.75">
      <c r="A32" s="232"/>
      <c r="B32" s="230" t="s">
        <v>177</v>
      </c>
      <c r="C32" s="229">
        <v>2003</v>
      </c>
      <c r="D32" s="240"/>
      <c r="E32" s="209"/>
      <c r="F32" s="209"/>
      <c r="G32" s="209"/>
      <c r="H32" s="209"/>
    </row>
    <row r="33" spans="1:8" ht="13.5" thickBot="1">
      <c r="A33" s="276"/>
      <c r="B33" s="280" t="s">
        <v>302</v>
      </c>
      <c r="C33" s="281">
        <v>2003</v>
      </c>
      <c r="D33" s="279"/>
      <c r="E33" s="209"/>
      <c r="F33" s="209"/>
      <c r="G33" s="209"/>
      <c r="H33" s="209"/>
    </row>
    <row r="34" spans="1:8" ht="13.5" thickBot="1">
      <c r="A34" s="282">
        <v>3</v>
      </c>
      <c r="B34" s="283" t="s">
        <v>268</v>
      </c>
      <c r="C34" s="273"/>
      <c r="D34" s="274">
        <v>80.0625</v>
      </c>
      <c r="E34" s="209"/>
      <c r="F34" s="209"/>
      <c r="G34" s="209"/>
      <c r="H34" s="209"/>
    </row>
    <row r="35" spans="1:8" ht="12.75">
      <c r="A35" s="224"/>
      <c r="B35" s="284" t="s">
        <v>97</v>
      </c>
      <c r="C35" s="275">
        <v>2001</v>
      </c>
      <c r="D35" s="246"/>
      <c r="E35" s="209"/>
      <c r="F35" s="209"/>
      <c r="G35" s="209"/>
      <c r="H35" s="209"/>
    </row>
    <row r="36" spans="1:8" ht="12.75">
      <c r="A36" s="229"/>
      <c r="B36" s="269" t="s">
        <v>118</v>
      </c>
      <c r="C36" s="249">
        <v>2001</v>
      </c>
      <c r="D36" s="240"/>
      <c r="E36" s="209"/>
      <c r="F36" s="209"/>
      <c r="G36" s="209"/>
      <c r="H36" s="209"/>
    </row>
    <row r="37" spans="1:8" ht="12.75">
      <c r="A37" s="229"/>
      <c r="B37" s="269" t="s">
        <v>120</v>
      </c>
      <c r="C37" s="249">
        <v>2001</v>
      </c>
      <c r="D37" s="240"/>
      <c r="E37" s="209"/>
      <c r="F37" s="209"/>
      <c r="G37" s="209"/>
      <c r="H37" s="209"/>
    </row>
    <row r="38" spans="1:8" ht="12.75">
      <c r="A38" s="229"/>
      <c r="B38" s="269" t="s">
        <v>162</v>
      </c>
      <c r="C38" s="249">
        <v>2003</v>
      </c>
      <c r="D38" s="240"/>
      <c r="E38" s="209"/>
      <c r="F38" s="209"/>
      <c r="G38" s="209"/>
      <c r="H38" s="209"/>
    </row>
    <row r="39" spans="1:8" ht="12.75">
      <c r="A39" s="229"/>
      <c r="B39" s="269" t="s">
        <v>82</v>
      </c>
      <c r="C39" s="249">
        <v>2003</v>
      </c>
      <c r="D39" s="240"/>
      <c r="E39" s="209"/>
      <c r="F39" s="209"/>
      <c r="G39" s="209"/>
      <c r="H39" s="209"/>
    </row>
    <row r="40" spans="1:8" ht="12.75">
      <c r="A40" s="229"/>
      <c r="B40" s="269" t="s">
        <v>130</v>
      </c>
      <c r="C40" s="249">
        <v>2003</v>
      </c>
      <c r="D40" s="240"/>
      <c r="E40" s="209"/>
      <c r="F40" s="209"/>
      <c r="G40" s="209"/>
      <c r="H40" s="209"/>
    </row>
    <row r="41" spans="1:8" ht="12.75">
      <c r="A41" s="229"/>
      <c r="B41" s="269" t="s">
        <v>144</v>
      </c>
      <c r="C41" s="249">
        <v>2003</v>
      </c>
      <c r="D41" s="240"/>
      <c r="E41" s="209"/>
      <c r="F41" s="209"/>
      <c r="G41" s="209"/>
      <c r="H41" s="209"/>
    </row>
    <row r="42" spans="1:8" ht="12.75">
      <c r="A42" s="229"/>
      <c r="B42" s="269" t="s">
        <v>99</v>
      </c>
      <c r="C42" s="249">
        <v>2003</v>
      </c>
      <c r="D42" s="240"/>
      <c r="E42" s="209"/>
      <c r="F42" s="209"/>
      <c r="G42" s="209"/>
      <c r="H42" s="209"/>
    </row>
    <row r="43" spans="1:8" ht="12.75">
      <c r="A43" s="229"/>
      <c r="B43" s="269" t="s">
        <v>218</v>
      </c>
      <c r="C43" s="249">
        <v>2003</v>
      </c>
      <c r="D43" s="240"/>
      <c r="E43" s="209"/>
      <c r="F43" s="209"/>
      <c r="G43" s="209"/>
      <c r="H43" s="209"/>
    </row>
    <row r="44" spans="1:8" ht="13.5" thickBot="1">
      <c r="A44" s="281"/>
      <c r="B44" s="285" t="s">
        <v>151</v>
      </c>
      <c r="C44" s="278">
        <v>2003</v>
      </c>
      <c r="D44" s="281"/>
      <c r="E44" s="286"/>
      <c r="F44" s="209"/>
      <c r="G44" s="209"/>
      <c r="H44" s="209"/>
    </row>
    <row r="45" spans="1:8" ht="13.5" thickBot="1">
      <c r="A45" s="271">
        <v>4</v>
      </c>
      <c r="B45" s="283" t="s">
        <v>269</v>
      </c>
      <c r="C45" s="287"/>
      <c r="D45" s="288">
        <v>74.5125</v>
      </c>
      <c r="E45" s="286"/>
      <c r="F45" s="209"/>
      <c r="G45" s="209"/>
      <c r="H45" s="209"/>
    </row>
    <row r="46" spans="1:8" ht="12.75">
      <c r="A46" s="227"/>
      <c r="B46" s="225" t="s">
        <v>243</v>
      </c>
      <c r="C46" s="229">
        <v>2001</v>
      </c>
      <c r="D46" s="246"/>
      <c r="E46" s="286"/>
      <c r="F46" s="209"/>
      <c r="G46" s="209"/>
      <c r="H46" s="209"/>
    </row>
    <row r="47" spans="1:8" ht="12.75">
      <c r="A47" s="232"/>
      <c r="B47" s="230" t="s">
        <v>244</v>
      </c>
      <c r="C47" s="229">
        <v>2002</v>
      </c>
      <c r="D47" s="240"/>
      <c r="E47" s="286"/>
      <c r="F47" s="209"/>
      <c r="G47" s="209"/>
      <c r="H47" s="209"/>
    </row>
    <row r="48" spans="1:8" ht="12.75">
      <c r="A48" s="232"/>
      <c r="B48" s="230" t="s">
        <v>81</v>
      </c>
      <c r="C48" s="229">
        <v>2002</v>
      </c>
      <c r="D48" s="240"/>
      <c r="E48" s="286"/>
      <c r="F48" s="209"/>
      <c r="G48" s="209"/>
      <c r="H48" s="209"/>
    </row>
    <row r="49" spans="1:8" ht="12.75">
      <c r="A49" s="232"/>
      <c r="B49" s="230" t="s">
        <v>214</v>
      </c>
      <c r="C49" s="229">
        <v>2003</v>
      </c>
      <c r="D49" s="240"/>
      <c r="E49" s="286"/>
      <c r="F49" s="209"/>
      <c r="G49" s="209"/>
      <c r="H49" s="209"/>
    </row>
    <row r="50" spans="1:8" ht="12.75">
      <c r="A50" s="232"/>
      <c r="B50" s="230" t="s">
        <v>201</v>
      </c>
      <c r="C50" s="229">
        <v>2002</v>
      </c>
      <c r="D50" s="240"/>
      <c r="E50" s="286"/>
      <c r="F50" s="209"/>
      <c r="G50" s="209"/>
      <c r="H50" s="209"/>
    </row>
    <row r="51" spans="1:8" ht="12.75">
      <c r="A51" s="232"/>
      <c r="B51" s="230" t="s">
        <v>245</v>
      </c>
      <c r="C51" s="229">
        <v>2002</v>
      </c>
      <c r="D51" s="240"/>
      <c r="E51" s="286"/>
      <c r="F51" s="209"/>
      <c r="G51" s="209"/>
      <c r="H51" s="209"/>
    </row>
    <row r="52" spans="1:8" ht="12.75">
      <c r="A52" s="232"/>
      <c r="B52" s="230" t="s">
        <v>174</v>
      </c>
      <c r="C52" s="229">
        <v>2003</v>
      </c>
      <c r="D52" s="240"/>
      <c r="E52" s="286"/>
      <c r="F52" s="209"/>
      <c r="G52" s="209"/>
      <c r="H52" s="209"/>
    </row>
    <row r="53" spans="1:8" ht="12.75">
      <c r="A53" s="276"/>
      <c r="B53" s="280" t="s">
        <v>246</v>
      </c>
      <c r="C53" s="229">
        <v>2003</v>
      </c>
      <c r="D53" s="279"/>
      <c r="E53" s="286"/>
      <c r="F53" s="209"/>
      <c r="G53" s="209"/>
      <c r="H53" s="209"/>
    </row>
    <row r="54" spans="1:8" ht="13.5" thickBot="1">
      <c r="A54" s="276"/>
      <c r="B54" s="280" t="s">
        <v>301</v>
      </c>
      <c r="C54" s="229">
        <v>2003</v>
      </c>
      <c r="D54" s="279"/>
      <c r="E54" s="286"/>
      <c r="F54" s="209"/>
      <c r="G54" s="209"/>
      <c r="H54" s="209"/>
    </row>
    <row r="55" spans="1:8" ht="13.5" thickBot="1">
      <c r="A55" s="271">
        <v>5</v>
      </c>
      <c r="B55" s="272" t="s">
        <v>247</v>
      </c>
      <c r="C55" s="273"/>
      <c r="D55" s="289">
        <v>72.7</v>
      </c>
      <c r="E55" s="286"/>
      <c r="F55" s="209"/>
      <c r="G55" s="209"/>
      <c r="H55" s="209"/>
    </row>
    <row r="56" spans="1:8" ht="12.75">
      <c r="A56" s="227"/>
      <c r="B56" s="236" t="s">
        <v>73</v>
      </c>
      <c r="C56" s="224">
        <v>2003</v>
      </c>
      <c r="D56" s="224"/>
      <c r="E56" s="286"/>
      <c r="F56" s="209"/>
      <c r="G56" s="209"/>
      <c r="H56" s="209"/>
    </row>
    <row r="57" spans="1:8" ht="12.75">
      <c r="A57" s="232"/>
      <c r="B57" s="230" t="s">
        <v>167</v>
      </c>
      <c r="C57" s="229">
        <v>2004</v>
      </c>
      <c r="D57" s="240"/>
      <c r="E57" s="286"/>
      <c r="F57" s="209"/>
      <c r="G57" s="209"/>
      <c r="H57" s="209"/>
    </row>
    <row r="58" spans="1:8" ht="12.75">
      <c r="A58" s="232"/>
      <c r="B58" s="238" t="s">
        <v>121</v>
      </c>
      <c r="C58" s="229">
        <v>2003</v>
      </c>
      <c r="D58" s="240"/>
      <c r="E58" s="286"/>
      <c r="F58" s="209"/>
      <c r="G58" s="209"/>
      <c r="H58" s="209"/>
    </row>
    <row r="59" spans="1:8" ht="12.75">
      <c r="A59" s="232"/>
      <c r="B59" s="238" t="s">
        <v>75</v>
      </c>
      <c r="C59" s="229">
        <v>2003</v>
      </c>
      <c r="D59" s="240"/>
      <c r="E59" s="286"/>
      <c r="F59" s="209"/>
      <c r="G59" s="209"/>
      <c r="H59" s="209"/>
    </row>
    <row r="60" spans="1:8" ht="12.75">
      <c r="A60" s="232"/>
      <c r="B60" s="238" t="s">
        <v>221</v>
      </c>
      <c r="C60" s="229">
        <v>2003</v>
      </c>
      <c r="D60" s="240"/>
      <c r="E60" s="286"/>
      <c r="F60" s="209"/>
      <c r="G60" s="209"/>
      <c r="H60" s="209"/>
    </row>
    <row r="61" spans="1:8" ht="12.75">
      <c r="A61" s="232"/>
      <c r="B61" s="230" t="s">
        <v>95</v>
      </c>
      <c r="C61" s="229">
        <v>2004</v>
      </c>
      <c r="D61" s="240"/>
      <c r="E61" s="286"/>
      <c r="F61" s="209"/>
      <c r="G61" s="209"/>
      <c r="H61" s="209"/>
    </row>
    <row r="62" spans="1:8" ht="12.75">
      <c r="A62" s="232"/>
      <c r="B62" s="238" t="s">
        <v>188</v>
      </c>
      <c r="C62" s="229">
        <v>2005</v>
      </c>
      <c r="D62" s="240"/>
      <c r="E62" s="286"/>
      <c r="F62" s="209"/>
      <c r="G62" s="209"/>
      <c r="H62" s="209"/>
    </row>
    <row r="63" spans="1:8" ht="12.75">
      <c r="A63" s="232"/>
      <c r="B63" s="230" t="s">
        <v>91</v>
      </c>
      <c r="C63" s="229">
        <v>2005</v>
      </c>
      <c r="D63" s="240"/>
      <c r="E63" s="286"/>
      <c r="F63" s="209"/>
      <c r="G63" s="209"/>
      <c r="H63" s="209"/>
    </row>
    <row r="64" spans="1:8" ht="12.75">
      <c r="A64" s="229"/>
      <c r="B64" s="269" t="s">
        <v>66</v>
      </c>
      <c r="C64" s="253" t="s">
        <v>219</v>
      </c>
      <c r="D64" s="240"/>
      <c r="E64" s="286"/>
      <c r="F64" s="209"/>
      <c r="G64" s="209"/>
      <c r="H64" s="209"/>
    </row>
    <row r="65" spans="1:8" ht="13.5" thickBot="1">
      <c r="A65" s="281"/>
      <c r="B65" s="285" t="s">
        <v>300</v>
      </c>
      <c r="C65" s="290" t="s">
        <v>222</v>
      </c>
      <c r="D65" s="279"/>
      <c r="E65" s="286"/>
      <c r="F65" s="209"/>
      <c r="G65" s="209"/>
      <c r="H65" s="209"/>
    </row>
    <row r="66" spans="1:8" ht="13.5" thickBot="1">
      <c r="A66" s="291">
        <v>6</v>
      </c>
      <c r="B66" s="292" t="s">
        <v>199</v>
      </c>
      <c r="C66" s="293"/>
      <c r="D66" s="289">
        <v>66.8375</v>
      </c>
      <c r="E66" s="286"/>
      <c r="F66" s="209"/>
      <c r="G66" s="209"/>
      <c r="H66" s="209"/>
    </row>
    <row r="67" spans="1:8" ht="12.75">
      <c r="A67" s="227"/>
      <c r="B67" s="225" t="s">
        <v>248</v>
      </c>
      <c r="C67" s="224">
        <v>2002</v>
      </c>
      <c r="D67" s="246"/>
      <c r="E67" s="286"/>
      <c r="F67" s="209"/>
      <c r="G67" s="209"/>
      <c r="H67" s="209"/>
    </row>
    <row r="68" spans="1:8" ht="12.75">
      <c r="A68" s="232"/>
      <c r="B68" s="238" t="s">
        <v>187</v>
      </c>
      <c r="C68" s="229">
        <v>2002</v>
      </c>
      <c r="D68" s="240"/>
      <c r="E68" s="286"/>
      <c r="F68" s="209"/>
      <c r="G68" s="209"/>
      <c r="H68" s="209"/>
    </row>
    <row r="69" spans="1:8" ht="12.75">
      <c r="A69" s="232"/>
      <c r="B69" s="238" t="s">
        <v>77</v>
      </c>
      <c r="C69" s="229">
        <v>2002</v>
      </c>
      <c r="D69" s="240"/>
      <c r="E69" s="286"/>
      <c r="F69" s="209"/>
      <c r="G69" s="209"/>
      <c r="H69" s="209"/>
    </row>
    <row r="70" spans="1:8" ht="12.75">
      <c r="A70" s="232"/>
      <c r="B70" s="230" t="s">
        <v>116</v>
      </c>
      <c r="C70" s="229">
        <v>2003</v>
      </c>
      <c r="D70" s="240"/>
      <c r="E70" s="286"/>
      <c r="F70" s="209"/>
      <c r="G70" s="209"/>
      <c r="H70" s="209"/>
    </row>
    <row r="71" spans="1:8" ht="12.75">
      <c r="A71" s="232"/>
      <c r="B71" s="238" t="s">
        <v>111</v>
      </c>
      <c r="C71" s="229">
        <v>2003</v>
      </c>
      <c r="D71" s="229"/>
      <c r="E71" s="286"/>
      <c r="F71" s="209"/>
      <c r="G71" s="209"/>
      <c r="H71" s="209"/>
    </row>
    <row r="72" spans="1:8" ht="12.75">
      <c r="A72" s="232"/>
      <c r="B72" s="238" t="s">
        <v>159</v>
      </c>
      <c r="C72" s="229">
        <v>2003</v>
      </c>
      <c r="D72" s="240"/>
      <c r="E72" s="286"/>
      <c r="F72" s="209"/>
      <c r="G72" s="209"/>
      <c r="H72" s="209"/>
    </row>
    <row r="73" spans="1:8" ht="12.75">
      <c r="A73" s="232"/>
      <c r="B73" s="238" t="s">
        <v>168</v>
      </c>
      <c r="C73" s="229">
        <v>2004</v>
      </c>
      <c r="D73" s="240"/>
      <c r="E73" s="286"/>
      <c r="F73" s="209"/>
      <c r="G73" s="209"/>
      <c r="H73" s="209"/>
    </row>
    <row r="74" spans="1:8" ht="12.75">
      <c r="A74" s="232"/>
      <c r="B74" s="238" t="s">
        <v>122</v>
      </c>
      <c r="C74" s="229">
        <v>2005</v>
      </c>
      <c r="D74" s="240"/>
      <c r="E74" s="286"/>
      <c r="F74" s="209"/>
      <c r="G74" s="209"/>
      <c r="H74" s="209"/>
    </row>
    <row r="75" spans="1:8" ht="12.75">
      <c r="A75" s="232"/>
      <c r="B75" s="238" t="s">
        <v>160</v>
      </c>
      <c r="C75" s="229">
        <v>2005</v>
      </c>
      <c r="D75" s="240"/>
      <c r="E75" s="286"/>
      <c r="F75" s="209"/>
      <c r="G75" s="209"/>
      <c r="H75" s="209"/>
    </row>
    <row r="76" spans="1:8" ht="13.5" thickBot="1">
      <c r="A76" s="276"/>
      <c r="B76" s="277" t="s">
        <v>140</v>
      </c>
      <c r="C76" s="281">
        <v>2005</v>
      </c>
      <c r="D76" s="279"/>
      <c r="E76" s="286"/>
      <c r="F76" s="209"/>
      <c r="G76" s="209"/>
      <c r="H76" s="209"/>
    </row>
    <row r="77" spans="1:8" ht="13.5" thickBot="1">
      <c r="A77" s="271">
        <v>7</v>
      </c>
      <c r="B77" s="272" t="s">
        <v>303</v>
      </c>
      <c r="C77" s="294"/>
      <c r="D77" s="288">
        <v>62.85</v>
      </c>
      <c r="E77" s="286"/>
      <c r="F77" s="209"/>
      <c r="G77" s="209"/>
      <c r="H77" s="209"/>
    </row>
    <row r="78" spans="1:8" ht="12.75">
      <c r="A78" s="227"/>
      <c r="B78" s="295" t="s">
        <v>249</v>
      </c>
      <c r="C78" s="296">
        <v>2003</v>
      </c>
      <c r="D78" s="246"/>
      <c r="E78" s="286"/>
      <c r="F78" s="209"/>
      <c r="G78" s="209"/>
      <c r="H78" s="209"/>
    </row>
    <row r="79" spans="1:8" ht="12.75">
      <c r="A79" s="232"/>
      <c r="B79" s="297" t="s">
        <v>136</v>
      </c>
      <c r="C79" s="296">
        <v>2004</v>
      </c>
      <c r="D79" s="240"/>
      <c r="E79" s="286"/>
      <c r="F79" s="209"/>
      <c r="G79" s="209"/>
      <c r="H79" s="209"/>
    </row>
    <row r="80" spans="1:8" ht="12.75">
      <c r="A80" s="232"/>
      <c r="B80" s="297" t="s">
        <v>172</v>
      </c>
      <c r="C80" s="296">
        <v>2004</v>
      </c>
      <c r="D80" s="229"/>
      <c r="E80" s="286"/>
      <c r="F80" s="209"/>
      <c r="G80" s="209"/>
      <c r="H80" s="209"/>
    </row>
    <row r="81" spans="1:8" ht="14.25" customHeight="1">
      <c r="A81" s="232"/>
      <c r="B81" s="297" t="s">
        <v>134</v>
      </c>
      <c r="C81" s="296">
        <v>2004</v>
      </c>
      <c r="D81" s="229"/>
      <c r="E81" s="286"/>
      <c r="F81" s="209"/>
      <c r="G81" s="209"/>
      <c r="H81" s="209"/>
    </row>
    <row r="82" spans="1:8" ht="12.75">
      <c r="A82" s="232"/>
      <c r="B82" s="297" t="s">
        <v>58</v>
      </c>
      <c r="C82" s="296">
        <v>2005</v>
      </c>
      <c r="D82" s="229"/>
      <c r="E82" s="286"/>
      <c r="F82" s="209"/>
      <c r="G82" s="209"/>
      <c r="H82" s="209"/>
    </row>
    <row r="83" spans="1:8" ht="12.75">
      <c r="A83" s="232"/>
      <c r="B83" s="297" t="s">
        <v>123</v>
      </c>
      <c r="C83" s="296">
        <v>2005</v>
      </c>
      <c r="D83" s="240"/>
      <c r="E83" s="286"/>
      <c r="F83" s="209"/>
      <c r="G83" s="209"/>
      <c r="H83" s="209"/>
    </row>
    <row r="84" spans="1:8" ht="13.5" thickBot="1">
      <c r="A84" s="276"/>
      <c r="B84" s="298" t="s">
        <v>69</v>
      </c>
      <c r="C84" s="299">
        <v>2005</v>
      </c>
      <c r="D84" s="279"/>
      <c r="E84" s="286"/>
      <c r="F84" s="209"/>
      <c r="G84" s="209"/>
      <c r="H84" s="209"/>
    </row>
    <row r="85" spans="1:8" ht="13.5" thickBot="1">
      <c r="A85" s="271">
        <v>8</v>
      </c>
      <c r="B85" s="272" t="s">
        <v>198</v>
      </c>
      <c r="C85" s="294"/>
      <c r="D85" s="288">
        <v>62.675</v>
      </c>
      <c r="E85" s="286"/>
      <c r="F85" s="209"/>
      <c r="G85" s="209"/>
      <c r="H85" s="209"/>
    </row>
    <row r="86" spans="1:8" ht="12.75">
      <c r="A86" s="227"/>
      <c r="B86" s="300" t="s">
        <v>113</v>
      </c>
      <c r="C86" s="224">
        <v>2002</v>
      </c>
      <c r="D86" s="246"/>
      <c r="E86" s="286"/>
      <c r="F86" s="209"/>
      <c r="G86" s="209"/>
      <c r="H86" s="209"/>
    </row>
    <row r="87" spans="1:8" ht="12.75">
      <c r="A87" s="232"/>
      <c r="B87" s="238" t="s">
        <v>250</v>
      </c>
      <c r="C87" s="229">
        <v>2002</v>
      </c>
      <c r="D87" s="240"/>
      <c r="E87" s="286"/>
      <c r="F87" s="209"/>
      <c r="G87" s="209"/>
      <c r="H87" s="209"/>
    </row>
    <row r="88" spans="1:8" ht="12.75">
      <c r="A88" s="232"/>
      <c r="B88" s="238" t="s">
        <v>138</v>
      </c>
      <c r="C88" s="229">
        <v>2002</v>
      </c>
      <c r="D88" s="240"/>
      <c r="E88" s="286"/>
      <c r="F88" s="209"/>
      <c r="G88" s="209"/>
      <c r="H88" s="209"/>
    </row>
    <row r="89" spans="1:8" ht="12.75">
      <c r="A89" s="232"/>
      <c r="B89" s="235" t="s">
        <v>114</v>
      </c>
      <c r="C89" s="229">
        <v>2004</v>
      </c>
      <c r="D89" s="240"/>
      <c r="E89" s="286"/>
      <c r="F89" s="209"/>
      <c r="G89" s="209"/>
      <c r="H89" s="209"/>
    </row>
    <row r="90" spans="1:8" ht="12.75">
      <c r="A90" s="232"/>
      <c r="B90" s="238" t="s">
        <v>56</v>
      </c>
      <c r="C90" s="232">
        <v>2002</v>
      </c>
      <c r="D90" s="240"/>
      <c r="E90" s="286"/>
      <c r="F90" s="209"/>
      <c r="G90" s="209"/>
      <c r="H90" s="209"/>
    </row>
    <row r="91" spans="1:8" ht="12.75">
      <c r="A91" s="232"/>
      <c r="B91" s="238" t="s">
        <v>157</v>
      </c>
      <c r="C91" s="301">
        <v>2003</v>
      </c>
      <c r="D91" s="229"/>
      <c r="E91" s="286"/>
      <c r="F91" s="209"/>
      <c r="G91" s="209"/>
      <c r="H91" s="209"/>
    </row>
    <row r="92" spans="1:8" ht="12.75">
      <c r="A92" s="232"/>
      <c r="B92" s="238" t="s">
        <v>251</v>
      </c>
      <c r="C92" s="301">
        <v>2004</v>
      </c>
      <c r="D92" s="229"/>
      <c r="E92" s="286"/>
      <c r="F92" s="209"/>
      <c r="G92" s="209"/>
      <c r="H92" s="209"/>
    </row>
    <row r="93" spans="1:8" ht="12.75">
      <c r="A93" s="232"/>
      <c r="B93" s="238" t="s">
        <v>135</v>
      </c>
      <c r="C93" s="232">
        <v>2006</v>
      </c>
      <c r="D93" s="302"/>
      <c r="E93" s="286"/>
      <c r="F93" s="209"/>
      <c r="G93" s="209"/>
      <c r="H93" s="209"/>
    </row>
    <row r="94" spans="1:8" ht="12.75">
      <c r="A94" s="232"/>
      <c r="B94" s="238" t="s">
        <v>189</v>
      </c>
      <c r="C94" s="232">
        <v>2006</v>
      </c>
      <c r="D94" s="302"/>
      <c r="E94" s="286"/>
      <c r="F94" s="209"/>
      <c r="G94" s="209"/>
      <c r="H94" s="209"/>
    </row>
    <row r="95" spans="1:8" ht="13.5" thickBot="1">
      <c r="A95" s="276"/>
      <c r="B95" s="277" t="s">
        <v>197</v>
      </c>
      <c r="C95" s="276">
        <v>2006</v>
      </c>
      <c r="D95" s="303"/>
      <c r="E95" s="209"/>
      <c r="F95" s="209"/>
      <c r="G95" s="209"/>
      <c r="H95" s="209"/>
    </row>
    <row r="96" spans="1:8" ht="13.5" thickBot="1">
      <c r="A96" s="271">
        <v>9</v>
      </c>
      <c r="B96" s="272" t="s">
        <v>252</v>
      </c>
      <c r="C96" s="304"/>
      <c r="D96" s="305">
        <v>58.425</v>
      </c>
      <c r="E96" s="209"/>
      <c r="F96" s="209"/>
      <c r="G96" s="209"/>
      <c r="H96" s="209"/>
    </row>
    <row r="97" spans="1:8" ht="12.75">
      <c r="A97" s="227"/>
      <c r="B97" s="225" t="s">
        <v>67</v>
      </c>
      <c r="C97" s="227">
        <v>2006</v>
      </c>
      <c r="D97" s="306"/>
      <c r="E97" s="209"/>
      <c r="F97" s="209"/>
      <c r="G97" s="209"/>
      <c r="H97" s="209"/>
    </row>
    <row r="98" spans="1:8" ht="12.75">
      <c r="A98" s="232"/>
      <c r="B98" s="238" t="s">
        <v>253</v>
      </c>
      <c r="C98" s="232">
        <v>2007</v>
      </c>
      <c r="D98" s="302"/>
      <c r="E98" s="209"/>
      <c r="F98" s="209"/>
      <c r="G98" s="209"/>
      <c r="H98" s="209"/>
    </row>
    <row r="99" spans="1:8" ht="12.75">
      <c r="A99" s="232"/>
      <c r="B99" s="238" t="s">
        <v>254</v>
      </c>
      <c r="C99" s="232">
        <v>2007</v>
      </c>
      <c r="D99" s="302"/>
      <c r="E99" s="209"/>
      <c r="F99" s="209"/>
      <c r="G99" s="209"/>
      <c r="H99" s="209"/>
    </row>
    <row r="100" spans="1:8" ht="12.75">
      <c r="A100" s="232"/>
      <c r="B100" s="230" t="s">
        <v>255</v>
      </c>
      <c r="C100" s="232">
        <v>2006</v>
      </c>
      <c r="D100" s="302"/>
      <c r="E100" s="209"/>
      <c r="F100" s="209"/>
      <c r="G100" s="209"/>
      <c r="H100" s="209"/>
    </row>
    <row r="101" spans="1:8" ht="12.75">
      <c r="A101" s="232"/>
      <c r="B101" s="238" t="s">
        <v>256</v>
      </c>
      <c r="C101" s="232">
        <v>2007</v>
      </c>
      <c r="D101" s="302"/>
      <c r="E101" s="209"/>
      <c r="F101" s="209"/>
      <c r="G101" s="209"/>
      <c r="H101" s="209"/>
    </row>
    <row r="102" spans="1:8" ht="12.75">
      <c r="A102" s="232"/>
      <c r="B102" s="238" t="s">
        <v>257</v>
      </c>
      <c r="C102" s="232">
        <v>2005</v>
      </c>
      <c r="D102" s="302"/>
      <c r="E102" s="209"/>
      <c r="F102" s="209"/>
      <c r="G102" s="209"/>
      <c r="H102" s="209"/>
    </row>
    <row r="103" spans="1:8" ht="12.75">
      <c r="A103" s="232"/>
      <c r="B103" s="238" t="s">
        <v>258</v>
      </c>
      <c r="C103" s="232">
        <v>2005</v>
      </c>
      <c r="D103" s="302"/>
      <c r="E103" s="209"/>
      <c r="F103" s="209"/>
      <c r="G103" s="209"/>
      <c r="H103" s="209"/>
    </row>
    <row r="104" spans="1:8" ht="12.75">
      <c r="A104" s="232"/>
      <c r="B104" s="238" t="s">
        <v>259</v>
      </c>
      <c r="C104" s="232">
        <v>2007</v>
      </c>
      <c r="D104" s="302"/>
      <c r="E104" s="209"/>
      <c r="F104" s="209"/>
      <c r="G104" s="209"/>
      <c r="H104" s="209"/>
    </row>
    <row r="105" spans="1:8" ht="13.5" thickBot="1">
      <c r="A105" s="276"/>
      <c r="B105" s="277" t="s">
        <v>260</v>
      </c>
      <c r="C105" s="276">
        <v>2008</v>
      </c>
      <c r="D105" s="303"/>
      <c r="E105" s="209"/>
      <c r="F105" s="209"/>
      <c r="G105" s="209"/>
      <c r="H105" s="209"/>
    </row>
    <row r="106" spans="1:8" ht="13.5" thickBot="1">
      <c r="A106" s="271">
        <v>10</v>
      </c>
      <c r="B106" s="272" t="s">
        <v>304</v>
      </c>
      <c r="C106" s="307"/>
      <c r="D106" s="305">
        <v>56.175</v>
      </c>
      <c r="E106" s="209"/>
      <c r="F106" s="209"/>
      <c r="G106" s="209"/>
      <c r="H106" s="209"/>
    </row>
    <row r="107" spans="1:8" ht="12.75">
      <c r="A107" s="227"/>
      <c r="B107" s="295" t="s">
        <v>261</v>
      </c>
      <c r="C107" s="299">
        <v>2004</v>
      </c>
      <c r="D107" s="306"/>
      <c r="E107" s="209"/>
      <c r="F107" s="209"/>
      <c r="G107" s="209"/>
      <c r="H107" s="209"/>
    </row>
    <row r="108" spans="1:8" ht="12.75">
      <c r="A108" s="232"/>
      <c r="B108" s="297" t="s">
        <v>262</v>
      </c>
      <c r="C108" s="299">
        <v>2005</v>
      </c>
      <c r="D108" s="302"/>
      <c r="E108" s="209"/>
      <c r="F108" s="209"/>
      <c r="G108" s="209"/>
      <c r="H108" s="209"/>
    </row>
    <row r="109" spans="1:8" ht="12.75">
      <c r="A109" s="232"/>
      <c r="B109" s="297" t="s">
        <v>263</v>
      </c>
      <c r="C109" s="299">
        <v>2005</v>
      </c>
      <c r="D109" s="302"/>
      <c r="E109" s="209"/>
      <c r="F109" s="209"/>
      <c r="G109" s="209"/>
      <c r="H109" s="209"/>
    </row>
    <row r="110" spans="1:8" ht="12.75">
      <c r="A110" s="232"/>
      <c r="B110" s="297" t="s">
        <v>264</v>
      </c>
      <c r="C110" s="299">
        <v>2005</v>
      </c>
      <c r="D110" s="302"/>
      <c r="E110" s="209"/>
      <c r="F110" s="209"/>
      <c r="G110" s="209"/>
      <c r="H110" s="209"/>
    </row>
    <row r="111" spans="1:8" ht="12.75">
      <c r="A111" s="232"/>
      <c r="B111" s="297" t="s">
        <v>265</v>
      </c>
      <c r="C111" s="299">
        <v>2006</v>
      </c>
      <c r="D111" s="302"/>
      <c r="E111" s="209"/>
      <c r="F111" s="209"/>
      <c r="G111" s="209"/>
      <c r="H111" s="209"/>
    </row>
    <row r="112" spans="1:8" ht="12.75">
      <c r="A112" s="232"/>
      <c r="B112" s="297" t="s">
        <v>266</v>
      </c>
      <c r="C112" s="299">
        <v>2006</v>
      </c>
      <c r="D112" s="302"/>
      <c r="E112" s="209"/>
      <c r="F112" s="209"/>
      <c r="G112" s="209"/>
      <c r="H112" s="209"/>
    </row>
  </sheetData>
  <sheetProtection/>
  <mergeCells count="13">
    <mergeCell ref="A6:H6"/>
    <mergeCell ref="A8:H8"/>
    <mergeCell ref="A9:H9"/>
    <mergeCell ref="A10:H10"/>
    <mergeCell ref="A11:H11"/>
    <mergeCell ref="A12:G12"/>
    <mergeCell ref="A13:H13"/>
    <mergeCell ref="A7:H7"/>
    <mergeCell ref="A1:H1"/>
    <mergeCell ref="A4:D4"/>
    <mergeCell ref="A5:D5"/>
    <mergeCell ref="A3:H3"/>
    <mergeCell ref="A2:H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0" width="9.125" style="105" customWidth="1"/>
  </cols>
  <sheetData>
    <row r="1" spans="1:7" ht="18.75">
      <c r="A1" s="105" t="s">
        <v>35</v>
      </c>
      <c r="G1" s="105" t="s">
        <v>47</v>
      </c>
    </row>
    <row r="9" ht="18.75">
      <c r="C9" s="105" t="s">
        <v>36</v>
      </c>
    </row>
    <row r="11" ht="18.75">
      <c r="C11" s="105" t="s">
        <v>37</v>
      </c>
    </row>
    <row r="13" ht="18.75">
      <c r="C13" s="105" t="s">
        <v>46</v>
      </c>
    </row>
    <row r="19" ht="18.75">
      <c r="D19" s="105" t="s">
        <v>38</v>
      </c>
    </row>
    <row r="25" spans="1:8" ht="18.75">
      <c r="A25" s="105" t="s">
        <v>39</v>
      </c>
      <c r="H25" s="105" t="s">
        <v>40</v>
      </c>
    </row>
    <row r="27" spans="1:8" ht="18.75">
      <c r="A27" s="105" t="s">
        <v>41</v>
      </c>
      <c r="H27" s="105" t="s">
        <v>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23">
      <selection activeCell="A39" sqref="A39:F141"/>
    </sheetView>
  </sheetViews>
  <sheetFormatPr defaultColWidth="9.00390625" defaultRowHeight="12.75"/>
  <cols>
    <col min="1" max="1" width="5.875" style="7" customWidth="1"/>
    <col min="2" max="2" width="9.125" style="203" customWidth="1"/>
    <col min="3" max="3" width="14.125" style="203" customWidth="1"/>
    <col min="4" max="4" width="14.375" style="12" customWidth="1"/>
    <col min="5" max="5" width="20.375" style="12" customWidth="1"/>
    <col min="6" max="6" width="10.375" style="7" customWidth="1"/>
    <col min="7" max="7" width="9.125" style="7" customWidth="1"/>
  </cols>
  <sheetData>
    <row r="1" spans="1:7" ht="15.75" customHeight="1">
      <c r="A1" s="308" t="s">
        <v>48</v>
      </c>
      <c r="B1" s="308"/>
      <c r="C1" s="308"/>
      <c r="D1" s="308"/>
      <c r="E1" s="308"/>
      <c r="F1" s="308"/>
      <c r="G1" s="308"/>
    </row>
    <row r="2" spans="1:7" ht="15.75" customHeight="1">
      <c r="A2" s="323" t="s">
        <v>49</v>
      </c>
      <c r="B2" s="323"/>
      <c r="C2" s="323"/>
      <c r="D2" s="309"/>
      <c r="E2" s="309"/>
      <c r="F2" s="309"/>
      <c r="G2" s="309"/>
    </row>
    <row r="3" spans="1:7" ht="15" customHeight="1">
      <c r="A3" s="323" t="s">
        <v>305</v>
      </c>
      <c r="B3" s="311"/>
      <c r="C3" s="311"/>
      <c r="D3" s="311"/>
      <c r="E3" s="311"/>
      <c r="F3" s="311"/>
      <c r="G3" s="311"/>
    </row>
    <row r="4" spans="1:7" ht="15" customHeight="1">
      <c r="A4" s="318" t="s">
        <v>0</v>
      </c>
      <c r="B4" s="319"/>
      <c r="C4" s="319"/>
      <c r="D4" s="210"/>
      <c r="E4" s="211"/>
      <c r="F4" s="212"/>
      <c r="G4" s="212"/>
    </row>
    <row r="5" spans="1:7" ht="15.75" customHeight="1">
      <c r="A5" s="320" t="s">
        <v>1</v>
      </c>
      <c r="B5" s="321"/>
      <c r="C5" s="321"/>
      <c r="D5" s="212"/>
      <c r="E5" s="211"/>
      <c r="F5" s="212"/>
      <c r="G5" s="212"/>
    </row>
    <row r="6" spans="1:7" ht="15.75" customHeight="1">
      <c r="A6" s="323" t="s">
        <v>285</v>
      </c>
      <c r="B6" s="311"/>
      <c r="C6" s="311"/>
      <c r="D6" s="327"/>
      <c r="E6" s="327"/>
      <c r="F6" s="315"/>
      <c r="G6" s="315"/>
    </row>
    <row r="7" spans="1:7" ht="17.25" customHeight="1">
      <c r="A7" s="308" t="s">
        <v>286</v>
      </c>
      <c r="B7" s="311"/>
      <c r="C7" s="311"/>
      <c r="D7" s="311"/>
      <c r="E7" s="311"/>
      <c r="F7" s="311"/>
      <c r="G7" s="311"/>
    </row>
    <row r="8" spans="1:7" ht="14.25" customHeight="1">
      <c r="A8" s="308" t="s">
        <v>287</v>
      </c>
      <c r="B8" s="309"/>
      <c r="C8" s="309"/>
      <c r="D8" s="309"/>
      <c r="E8" s="309"/>
      <c r="F8" s="310"/>
      <c r="G8" s="310"/>
    </row>
    <row r="9" spans="1:7" ht="15" customHeight="1">
      <c r="A9" s="308" t="s">
        <v>288</v>
      </c>
      <c r="B9" s="309"/>
      <c r="C9" s="309"/>
      <c r="D9" s="309"/>
      <c r="E9" s="309"/>
      <c r="F9" s="310"/>
      <c r="G9" s="310"/>
    </row>
    <row r="10" spans="1:7" ht="16.5" customHeight="1">
      <c r="A10" s="308" t="s">
        <v>289</v>
      </c>
      <c r="B10" s="309"/>
      <c r="C10" s="309"/>
      <c r="D10" s="309"/>
      <c r="E10" s="309"/>
      <c r="F10" s="310"/>
      <c r="G10" s="310"/>
    </row>
    <row r="11" spans="1:7" ht="16.5" customHeight="1">
      <c r="A11" s="308" t="s">
        <v>290</v>
      </c>
      <c r="B11" s="311"/>
      <c r="C11" s="311"/>
      <c r="D11" s="311"/>
      <c r="E11" s="311"/>
      <c r="F11" s="311"/>
      <c r="G11" s="311"/>
    </row>
    <row r="12" spans="1:7" ht="16.5" customHeight="1">
      <c r="A12" s="313" t="s">
        <v>291</v>
      </c>
      <c r="B12" s="314"/>
      <c r="C12" s="314"/>
      <c r="D12" s="314"/>
      <c r="E12" s="314"/>
      <c r="F12" s="315"/>
      <c r="G12" s="209"/>
    </row>
    <row r="13" spans="2:3" ht="17.25" customHeight="1">
      <c r="B13" s="316" t="s">
        <v>2</v>
      </c>
      <c r="C13" s="329"/>
    </row>
    <row r="14" spans="1:4" ht="15" customHeight="1">
      <c r="A14" s="57"/>
      <c r="B14" s="216" t="s">
        <v>52</v>
      </c>
      <c r="C14" s="9"/>
      <c r="D14" s="11">
        <v>1.6</v>
      </c>
    </row>
    <row r="15" spans="1:4" ht="15.75">
      <c r="A15" s="57"/>
      <c r="B15" s="216" t="s">
        <v>53</v>
      </c>
      <c r="C15" s="9"/>
      <c r="D15" s="13">
        <v>2</v>
      </c>
    </row>
    <row r="16" spans="1:4" ht="15.75">
      <c r="A16" s="57"/>
      <c r="B16" s="216" t="s">
        <v>54</v>
      </c>
      <c r="C16" s="9"/>
      <c r="D16" s="13">
        <v>1.9</v>
      </c>
    </row>
    <row r="17" spans="1:4" ht="15.75">
      <c r="A17" s="57"/>
      <c r="B17" s="216" t="s">
        <v>55</v>
      </c>
      <c r="C17" s="9"/>
      <c r="D17" s="13">
        <v>1.6</v>
      </c>
    </row>
    <row r="18" spans="1:4" ht="16.5" thickBot="1">
      <c r="A18" s="57"/>
      <c r="B18" s="217"/>
      <c r="C18" s="218"/>
      <c r="D18" s="170"/>
    </row>
    <row r="19" spans="1:6" ht="16.5" thickBot="1">
      <c r="A19" s="219" t="s">
        <v>12</v>
      </c>
      <c r="B19" s="328" t="s">
        <v>283</v>
      </c>
      <c r="C19" s="328"/>
      <c r="D19" s="220" t="s">
        <v>284</v>
      </c>
      <c r="E19" s="220" t="s">
        <v>26</v>
      </c>
      <c r="F19" s="221" t="s">
        <v>11</v>
      </c>
    </row>
    <row r="20" spans="1:6" ht="15.75">
      <c r="A20" s="224">
        <v>1</v>
      </c>
      <c r="B20" s="225" t="s">
        <v>115</v>
      </c>
      <c r="C20" s="226"/>
      <c r="D20" s="227">
        <v>2002</v>
      </c>
      <c r="E20" s="228" t="s">
        <v>207</v>
      </c>
      <c r="F20" s="227">
        <v>67.173</v>
      </c>
    </row>
    <row r="21" spans="1:6" ht="15.75">
      <c r="A21" s="229">
        <v>2</v>
      </c>
      <c r="B21" s="230" t="s">
        <v>112</v>
      </c>
      <c r="C21" s="231"/>
      <c r="D21" s="232">
        <v>2001</v>
      </c>
      <c r="E21" s="233" t="s">
        <v>267</v>
      </c>
      <c r="F21" s="232">
        <v>66.662</v>
      </c>
    </row>
    <row r="22" spans="1:6" ht="15.75">
      <c r="A22" s="229">
        <v>3</v>
      </c>
      <c r="B22" s="230" t="s">
        <v>153</v>
      </c>
      <c r="C22" s="231"/>
      <c r="D22" s="232">
        <v>2002</v>
      </c>
      <c r="E22" s="233" t="s">
        <v>267</v>
      </c>
      <c r="F22" s="232">
        <v>63.534</v>
      </c>
    </row>
    <row r="23" spans="1:6" ht="25.5">
      <c r="A23" s="229">
        <v>4</v>
      </c>
      <c r="B23" s="230" t="s">
        <v>118</v>
      </c>
      <c r="C23" s="231"/>
      <c r="D23" s="232">
        <v>2001</v>
      </c>
      <c r="E23" s="233" t="s">
        <v>268</v>
      </c>
      <c r="F23" s="232">
        <v>62.891</v>
      </c>
    </row>
    <row r="24" spans="1:6" ht="15.75">
      <c r="A24" s="229">
        <v>5</v>
      </c>
      <c r="B24" s="234" t="s">
        <v>143</v>
      </c>
      <c r="C24" s="231"/>
      <c r="D24" s="232">
        <v>2002</v>
      </c>
      <c r="E24" s="233" t="s">
        <v>267</v>
      </c>
      <c r="F24" s="232">
        <v>62.736</v>
      </c>
    </row>
    <row r="25" spans="1:6" ht="25.5">
      <c r="A25" s="229">
        <v>6</v>
      </c>
      <c r="B25" s="230" t="s">
        <v>97</v>
      </c>
      <c r="C25" s="231"/>
      <c r="D25" s="232">
        <v>2001</v>
      </c>
      <c r="E25" s="233" t="s">
        <v>268</v>
      </c>
      <c r="F25" s="232">
        <v>62.708</v>
      </c>
    </row>
    <row r="26" spans="1:6" ht="15.75">
      <c r="A26" s="229">
        <v>7</v>
      </c>
      <c r="B26" s="230" t="s">
        <v>76</v>
      </c>
      <c r="C26" s="231"/>
      <c r="D26" s="232">
        <v>2001</v>
      </c>
      <c r="E26" s="233" t="s">
        <v>267</v>
      </c>
      <c r="F26" s="232">
        <v>61.75</v>
      </c>
    </row>
    <row r="27" spans="1:6" ht="15.75">
      <c r="A27" s="229">
        <v>8</v>
      </c>
      <c r="B27" s="230" t="s">
        <v>109</v>
      </c>
      <c r="C27" s="231"/>
      <c r="D27" s="232">
        <v>2001</v>
      </c>
      <c r="E27" s="233" t="s">
        <v>267</v>
      </c>
      <c r="F27" s="232">
        <v>61.356</v>
      </c>
    </row>
    <row r="28" spans="1:6" ht="15.75">
      <c r="A28" s="229">
        <v>9</v>
      </c>
      <c r="B28" s="230" t="s">
        <v>145</v>
      </c>
      <c r="C28" s="231"/>
      <c r="D28" s="232">
        <v>2002</v>
      </c>
      <c r="E28" s="233" t="s">
        <v>207</v>
      </c>
      <c r="F28" s="232">
        <v>60.678</v>
      </c>
    </row>
    <row r="29" spans="1:6" ht="15.75">
      <c r="A29" s="229">
        <v>10</v>
      </c>
      <c r="B29" s="230" t="s">
        <v>126</v>
      </c>
      <c r="C29" s="231"/>
      <c r="D29" s="232">
        <v>2002</v>
      </c>
      <c r="E29" s="233" t="s">
        <v>267</v>
      </c>
      <c r="F29" s="232">
        <v>59.94</v>
      </c>
    </row>
    <row r="30" spans="1:6" ht="25.5">
      <c r="A30" s="229">
        <v>11</v>
      </c>
      <c r="B30" s="230" t="s">
        <v>120</v>
      </c>
      <c r="C30" s="231"/>
      <c r="D30" s="232">
        <v>2001</v>
      </c>
      <c r="E30" s="233" t="s">
        <v>268</v>
      </c>
      <c r="F30" s="232">
        <v>59.556</v>
      </c>
    </row>
    <row r="31" spans="1:6" ht="15.75">
      <c r="A31" s="229">
        <v>12</v>
      </c>
      <c r="B31" s="230" t="s">
        <v>148</v>
      </c>
      <c r="C31" s="231"/>
      <c r="D31" s="232">
        <v>2002</v>
      </c>
      <c r="E31" s="233" t="s">
        <v>207</v>
      </c>
      <c r="F31" s="232">
        <v>57.818</v>
      </c>
    </row>
    <row r="32" spans="1:6" ht="15.75">
      <c r="A32" s="229">
        <v>13</v>
      </c>
      <c r="B32" s="230" t="s">
        <v>90</v>
      </c>
      <c r="C32" s="231"/>
      <c r="D32" s="232">
        <v>2002</v>
      </c>
      <c r="E32" s="233" t="s">
        <v>207</v>
      </c>
      <c r="F32" s="232">
        <v>57.444</v>
      </c>
    </row>
    <row r="33" spans="1:6" ht="25.5">
      <c r="A33" s="229">
        <v>14</v>
      </c>
      <c r="B33" s="230" t="s">
        <v>99</v>
      </c>
      <c r="C33" s="231"/>
      <c r="D33" s="232">
        <v>2003</v>
      </c>
      <c r="E33" s="233" t="s">
        <v>268</v>
      </c>
      <c r="F33" s="232">
        <v>56.673</v>
      </c>
    </row>
    <row r="34" spans="1:6" ht="25.5">
      <c r="A34" s="229">
        <v>15</v>
      </c>
      <c r="B34" s="230" t="s">
        <v>162</v>
      </c>
      <c r="C34" s="231"/>
      <c r="D34" s="232">
        <v>2003</v>
      </c>
      <c r="E34" s="233" t="s">
        <v>268</v>
      </c>
      <c r="F34" s="232">
        <v>56.353</v>
      </c>
    </row>
    <row r="35" spans="1:6" ht="25.5">
      <c r="A35" s="229">
        <v>16</v>
      </c>
      <c r="B35" s="230" t="s">
        <v>130</v>
      </c>
      <c r="C35" s="231"/>
      <c r="D35" s="232">
        <v>2003</v>
      </c>
      <c r="E35" s="233" t="s">
        <v>268</v>
      </c>
      <c r="F35" s="232">
        <v>55.099</v>
      </c>
    </row>
    <row r="36" spans="1:6" ht="15.75">
      <c r="A36" s="229">
        <v>17</v>
      </c>
      <c r="B36" s="230" t="s">
        <v>167</v>
      </c>
      <c r="C36" s="231"/>
      <c r="D36" s="232">
        <v>2004</v>
      </c>
      <c r="E36" s="233" t="s">
        <v>206</v>
      </c>
      <c r="F36" s="232">
        <v>55.014</v>
      </c>
    </row>
    <row r="37" spans="1:6" ht="15.75">
      <c r="A37" s="229">
        <v>18</v>
      </c>
      <c r="B37" s="230" t="s">
        <v>127</v>
      </c>
      <c r="C37" s="231"/>
      <c r="D37" s="232">
        <v>2003</v>
      </c>
      <c r="E37" s="233" t="s">
        <v>267</v>
      </c>
      <c r="F37" s="232">
        <v>54.792</v>
      </c>
    </row>
    <row r="38" spans="1:6" ht="25.5">
      <c r="A38" s="229">
        <v>19</v>
      </c>
      <c r="B38" s="230" t="s">
        <v>151</v>
      </c>
      <c r="C38" s="231"/>
      <c r="D38" s="232">
        <v>2003</v>
      </c>
      <c r="E38" s="233" t="s">
        <v>268</v>
      </c>
      <c r="F38" s="232">
        <v>54.637</v>
      </c>
    </row>
    <row r="39" spans="1:6" ht="25.5">
      <c r="A39" s="229">
        <v>20</v>
      </c>
      <c r="B39" s="230" t="s">
        <v>147</v>
      </c>
      <c r="C39" s="231"/>
      <c r="D39" s="232">
        <v>2003</v>
      </c>
      <c r="E39" s="233" t="s">
        <v>268</v>
      </c>
      <c r="F39" s="232">
        <v>54.466</v>
      </c>
    </row>
    <row r="40" spans="1:6" ht="15.75">
      <c r="A40" s="229">
        <v>21</v>
      </c>
      <c r="B40" s="230" t="s">
        <v>70</v>
      </c>
      <c r="C40" s="231"/>
      <c r="D40" s="232">
        <v>2002</v>
      </c>
      <c r="E40" s="233" t="s">
        <v>267</v>
      </c>
      <c r="F40" s="232">
        <v>54.44</v>
      </c>
    </row>
    <row r="41" spans="1:6" ht="25.5">
      <c r="A41" s="229">
        <v>22</v>
      </c>
      <c r="B41" s="230" t="s">
        <v>82</v>
      </c>
      <c r="C41" s="231"/>
      <c r="D41" s="232">
        <v>2003</v>
      </c>
      <c r="E41" s="233" t="s">
        <v>268</v>
      </c>
      <c r="F41" s="232" t="s">
        <v>212</v>
      </c>
    </row>
    <row r="42" spans="1:6" ht="25.5">
      <c r="A42" s="229">
        <v>23</v>
      </c>
      <c r="B42" s="235" t="s">
        <v>149</v>
      </c>
      <c r="C42" s="231"/>
      <c r="D42" s="232">
        <v>2002</v>
      </c>
      <c r="E42" s="233" t="s">
        <v>269</v>
      </c>
      <c r="F42" s="232">
        <v>54.092</v>
      </c>
    </row>
    <row r="43" spans="1:6" ht="25.5">
      <c r="A43" s="229">
        <v>24</v>
      </c>
      <c r="B43" s="230" t="s">
        <v>144</v>
      </c>
      <c r="C43" s="231"/>
      <c r="D43" s="232">
        <v>2003</v>
      </c>
      <c r="E43" s="233" t="s">
        <v>268</v>
      </c>
      <c r="F43" s="232">
        <v>53.853</v>
      </c>
    </row>
    <row r="44" spans="1:6" ht="15.75">
      <c r="A44" s="229">
        <v>25</v>
      </c>
      <c r="B44" s="230" t="s">
        <v>150</v>
      </c>
      <c r="C44" s="231"/>
      <c r="D44" s="232">
        <v>2003</v>
      </c>
      <c r="E44" s="233" t="s">
        <v>207</v>
      </c>
      <c r="F44" s="232">
        <v>53.637</v>
      </c>
    </row>
    <row r="45" spans="1:6" ht="15.75">
      <c r="A45" s="229">
        <v>26</v>
      </c>
      <c r="B45" s="230" t="s">
        <v>177</v>
      </c>
      <c r="C45" s="231"/>
      <c r="D45" s="232">
        <v>2003</v>
      </c>
      <c r="E45" s="233" t="s">
        <v>207</v>
      </c>
      <c r="F45" s="232">
        <v>53.63</v>
      </c>
    </row>
    <row r="46" spans="1:6" ht="15.75">
      <c r="A46" s="229">
        <v>27</v>
      </c>
      <c r="B46" s="230" t="s">
        <v>101</v>
      </c>
      <c r="C46" s="231"/>
      <c r="D46" s="232">
        <v>2002</v>
      </c>
      <c r="E46" s="233" t="s">
        <v>207</v>
      </c>
      <c r="F46" s="232">
        <v>53.496</v>
      </c>
    </row>
    <row r="47" spans="1:6" ht="15.75">
      <c r="A47" s="229">
        <v>28</v>
      </c>
      <c r="B47" s="230" t="s">
        <v>73</v>
      </c>
      <c r="C47" s="231"/>
      <c r="D47" s="232">
        <v>2003</v>
      </c>
      <c r="E47" s="233" t="s">
        <v>206</v>
      </c>
      <c r="F47" s="232">
        <v>52.993</v>
      </c>
    </row>
    <row r="48" spans="1:6" ht="15.75">
      <c r="A48" s="229">
        <v>29</v>
      </c>
      <c r="B48" s="230" t="s">
        <v>87</v>
      </c>
      <c r="C48" s="231"/>
      <c r="D48" s="232">
        <v>2003</v>
      </c>
      <c r="E48" s="233" t="s">
        <v>207</v>
      </c>
      <c r="F48" s="232">
        <v>52.894</v>
      </c>
    </row>
    <row r="49" spans="1:6" ht="15.75">
      <c r="A49" s="229">
        <v>30</v>
      </c>
      <c r="B49" s="230" t="s">
        <v>128</v>
      </c>
      <c r="C49" s="231"/>
      <c r="D49" s="232">
        <v>2001</v>
      </c>
      <c r="E49" s="233" t="s">
        <v>299</v>
      </c>
      <c r="F49" s="232">
        <v>52.085</v>
      </c>
    </row>
    <row r="50" spans="1:6" ht="15.75">
      <c r="A50" s="229">
        <v>31</v>
      </c>
      <c r="B50" s="230" t="s">
        <v>133</v>
      </c>
      <c r="C50" s="231"/>
      <c r="D50" s="232">
        <v>2003</v>
      </c>
      <c r="E50" s="233" t="s">
        <v>206</v>
      </c>
      <c r="F50" s="232">
        <v>52.004</v>
      </c>
    </row>
    <row r="51" spans="1:6" ht="25.5">
      <c r="A51" s="229">
        <v>32</v>
      </c>
      <c r="B51" s="230" t="s">
        <v>146</v>
      </c>
      <c r="C51" s="231"/>
      <c r="D51" s="232">
        <v>2001</v>
      </c>
      <c r="E51" s="233" t="s">
        <v>269</v>
      </c>
      <c r="F51" s="232">
        <v>51.637</v>
      </c>
    </row>
    <row r="52" spans="1:6" ht="15.75">
      <c r="A52" s="229">
        <v>33</v>
      </c>
      <c r="B52" s="230" t="s">
        <v>140</v>
      </c>
      <c r="C52" s="231"/>
      <c r="D52" s="232">
        <v>2005</v>
      </c>
      <c r="E52" s="233" t="s">
        <v>199</v>
      </c>
      <c r="F52" s="232">
        <v>51.479</v>
      </c>
    </row>
    <row r="53" spans="1:6" ht="15.75">
      <c r="A53" s="229">
        <v>34</v>
      </c>
      <c r="B53" s="230" t="s">
        <v>105</v>
      </c>
      <c r="C53" s="231"/>
      <c r="D53" s="232">
        <v>2002</v>
      </c>
      <c r="E53" s="233" t="s">
        <v>267</v>
      </c>
      <c r="F53" s="232">
        <v>51.039</v>
      </c>
    </row>
    <row r="54" spans="1:6" ht="15.75">
      <c r="A54" s="229">
        <v>35</v>
      </c>
      <c r="B54" s="230" t="s">
        <v>141</v>
      </c>
      <c r="C54" s="231"/>
      <c r="D54" s="232">
        <v>2002</v>
      </c>
      <c r="E54" s="233" t="s">
        <v>267</v>
      </c>
      <c r="F54" s="232">
        <v>50.904</v>
      </c>
    </row>
    <row r="55" spans="1:6" ht="15.75">
      <c r="A55" s="229">
        <v>36</v>
      </c>
      <c r="B55" s="230" t="s">
        <v>188</v>
      </c>
      <c r="C55" s="231"/>
      <c r="D55" s="232">
        <v>2005</v>
      </c>
      <c r="E55" s="233" t="s">
        <v>206</v>
      </c>
      <c r="F55" s="232">
        <v>50.88</v>
      </c>
    </row>
    <row r="56" spans="1:6" ht="15.75">
      <c r="A56" s="229">
        <v>37</v>
      </c>
      <c r="B56" s="230" t="s">
        <v>156</v>
      </c>
      <c r="C56" s="231"/>
      <c r="D56" s="232">
        <v>2004</v>
      </c>
      <c r="E56" s="233" t="s">
        <v>215</v>
      </c>
      <c r="F56" s="232">
        <v>50.216</v>
      </c>
    </row>
    <row r="57" spans="1:6" ht="25.5">
      <c r="A57" s="229">
        <v>38</v>
      </c>
      <c r="B57" s="230" t="s">
        <v>174</v>
      </c>
      <c r="C57" s="231"/>
      <c r="D57" s="232">
        <v>2003</v>
      </c>
      <c r="E57" s="233" t="s">
        <v>269</v>
      </c>
      <c r="F57" s="232">
        <v>49.832</v>
      </c>
    </row>
    <row r="58" spans="1:6" ht="25.5">
      <c r="A58" s="229">
        <v>39</v>
      </c>
      <c r="B58" s="230" t="s">
        <v>81</v>
      </c>
      <c r="C58" s="231"/>
      <c r="D58" s="232">
        <v>2002</v>
      </c>
      <c r="E58" s="233" t="s">
        <v>269</v>
      </c>
      <c r="F58" s="232">
        <v>49.662</v>
      </c>
    </row>
    <row r="59" spans="1:6" ht="15.75">
      <c r="A59" s="229">
        <v>40</v>
      </c>
      <c r="B59" s="230" t="s">
        <v>50</v>
      </c>
      <c r="C59" s="231"/>
      <c r="D59" s="232">
        <v>2001</v>
      </c>
      <c r="E59" s="233" t="s">
        <v>299</v>
      </c>
      <c r="F59" s="232">
        <v>49.435</v>
      </c>
    </row>
    <row r="60" spans="1:6" ht="25.5">
      <c r="A60" s="229">
        <v>41</v>
      </c>
      <c r="B60" s="230" t="s">
        <v>102</v>
      </c>
      <c r="C60" s="231"/>
      <c r="D60" s="232">
        <v>2001</v>
      </c>
      <c r="E60" s="233" t="s">
        <v>205</v>
      </c>
      <c r="F60" s="232">
        <v>49.148</v>
      </c>
    </row>
    <row r="61" spans="1:6" ht="15.75">
      <c r="A61" s="229">
        <v>42</v>
      </c>
      <c r="B61" s="230" t="s">
        <v>91</v>
      </c>
      <c r="C61" s="231"/>
      <c r="D61" s="232">
        <v>2005</v>
      </c>
      <c r="E61" s="233" t="s">
        <v>206</v>
      </c>
      <c r="F61" s="232">
        <v>48.556</v>
      </c>
    </row>
    <row r="62" spans="1:6" ht="25.5">
      <c r="A62" s="229">
        <v>43</v>
      </c>
      <c r="B62" s="230" t="s">
        <v>60</v>
      </c>
      <c r="C62" s="231"/>
      <c r="D62" s="232">
        <v>2004</v>
      </c>
      <c r="E62" s="233" t="s">
        <v>269</v>
      </c>
      <c r="F62" s="232">
        <v>48.549</v>
      </c>
    </row>
    <row r="63" spans="1:6" ht="15.75">
      <c r="A63" s="229">
        <v>44</v>
      </c>
      <c r="B63" s="230" t="s">
        <v>75</v>
      </c>
      <c r="C63" s="231"/>
      <c r="D63" s="232">
        <v>2003</v>
      </c>
      <c r="E63" s="233" t="s">
        <v>206</v>
      </c>
      <c r="F63" s="232">
        <v>48.141</v>
      </c>
    </row>
    <row r="64" spans="1:6" ht="15.75">
      <c r="A64" s="229">
        <v>45</v>
      </c>
      <c r="B64" s="230" t="s">
        <v>95</v>
      </c>
      <c r="C64" s="231"/>
      <c r="D64" s="232">
        <v>2004</v>
      </c>
      <c r="E64" s="233" t="s">
        <v>206</v>
      </c>
      <c r="F64" s="232">
        <v>48.067</v>
      </c>
    </row>
    <row r="65" spans="1:6" ht="15.75">
      <c r="A65" s="229">
        <v>46</v>
      </c>
      <c r="B65" s="230" t="s">
        <v>79</v>
      </c>
      <c r="C65" s="231"/>
      <c r="D65" s="232">
        <v>2002</v>
      </c>
      <c r="E65" s="233" t="s">
        <v>207</v>
      </c>
      <c r="F65" s="232">
        <v>47.947</v>
      </c>
    </row>
    <row r="66" spans="1:6" ht="15.75">
      <c r="A66" s="229">
        <v>47</v>
      </c>
      <c r="B66" s="230" t="s">
        <v>183</v>
      </c>
      <c r="C66" s="231"/>
      <c r="D66" s="232">
        <v>2002</v>
      </c>
      <c r="E66" s="233" t="s">
        <v>207</v>
      </c>
      <c r="F66" s="232">
        <v>47.705</v>
      </c>
    </row>
    <row r="67" spans="1:6" ht="15.75">
      <c r="A67" s="229">
        <v>48</v>
      </c>
      <c r="B67" s="230" t="s">
        <v>168</v>
      </c>
      <c r="C67" s="231"/>
      <c r="D67" s="232">
        <v>2004</v>
      </c>
      <c r="E67" s="233" t="s">
        <v>199</v>
      </c>
      <c r="F67" s="232">
        <v>46.853</v>
      </c>
    </row>
    <row r="68" spans="1:6" ht="15.75">
      <c r="A68" s="229">
        <v>49</v>
      </c>
      <c r="B68" s="230" t="s">
        <v>66</v>
      </c>
      <c r="C68" s="231"/>
      <c r="D68" s="232">
        <v>2002</v>
      </c>
      <c r="E68" s="233" t="s">
        <v>206</v>
      </c>
      <c r="F68" s="232">
        <v>46.595</v>
      </c>
    </row>
    <row r="69" spans="1:6" ht="15.75">
      <c r="A69" s="229">
        <v>50</v>
      </c>
      <c r="B69" s="230" t="s">
        <v>137</v>
      </c>
      <c r="C69" s="231"/>
      <c r="D69" s="232">
        <v>2004</v>
      </c>
      <c r="E69" s="233" t="s">
        <v>267</v>
      </c>
      <c r="F69" s="232">
        <v>46.377</v>
      </c>
    </row>
    <row r="70" spans="1:6" ht="15.75">
      <c r="A70" s="229">
        <v>51</v>
      </c>
      <c r="B70" s="230" t="s">
        <v>121</v>
      </c>
      <c r="C70" s="231"/>
      <c r="D70" s="232">
        <v>2003</v>
      </c>
      <c r="E70" s="233" t="s">
        <v>206</v>
      </c>
      <c r="F70" s="232">
        <v>46.194</v>
      </c>
    </row>
    <row r="71" spans="1:6" ht="15.75">
      <c r="A71" s="229">
        <v>52</v>
      </c>
      <c r="B71" s="230" t="s">
        <v>155</v>
      </c>
      <c r="C71" s="231"/>
      <c r="D71" s="232">
        <v>2002</v>
      </c>
      <c r="E71" s="233" t="s">
        <v>198</v>
      </c>
      <c r="F71" s="232">
        <v>45.764</v>
      </c>
    </row>
    <row r="72" spans="1:6" ht="25.5">
      <c r="A72" s="229">
        <v>53</v>
      </c>
      <c r="B72" s="230" t="s">
        <v>178</v>
      </c>
      <c r="C72" s="231"/>
      <c r="D72" s="232">
        <v>2004</v>
      </c>
      <c r="E72" s="233" t="s">
        <v>269</v>
      </c>
      <c r="F72" s="232">
        <v>45.743</v>
      </c>
    </row>
    <row r="73" spans="1:6" ht="25.5">
      <c r="A73" s="229">
        <v>54</v>
      </c>
      <c r="B73" s="230" t="s">
        <v>166</v>
      </c>
      <c r="C73" s="231"/>
      <c r="D73" s="232">
        <v>2003</v>
      </c>
      <c r="E73" s="233" t="s">
        <v>269</v>
      </c>
      <c r="F73" s="232">
        <v>45.182</v>
      </c>
    </row>
    <row r="74" spans="1:6" ht="25.5">
      <c r="A74" s="229">
        <v>55</v>
      </c>
      <c r="B74" s="230" t="s">
        <v>106</v>
      </c>
      <c r="C74" s="231"/>
      <c r="D74" s="232">
        <v>2001</v>
      </c>
      <c r="E74" s="233" t="s">
        <v>205</v>
      </c>
      <c r="F74" s="232">
        <v>45.06</v>
      </c>
    </row>
    <row r="75" spans="1:6" ht="15.75">
      <c r="A75" s="229">
        <v>56</v>
      </c>
      <c r="B75" s="230" t="s">
        <v>77</v>
      </c>
      <c r="C75" s="231"/>
      <c r="D75" s="232">
        <v>2002</v>
      </c>
      <c r="E75" s="233" t="s">
        <v>199</v>
      </c>
      <c r="F75" s="232">
        <v>44.933</v>
      </c>
    </row>
    <row r="76" spans="1:6" ht="25.5">
      <c r="A76" s="229">
        <v>57</v>
      </c>
      <c r="B76" s="230" t="s">
        <v>84</v>
      </c>
      <c r="C76" s="231"/>
      <c r="D76" s="232">
        <v>2005</v>
      </c>
      <c r="E76" s="233" t="s">
        <v>293</v>
      </c>
      <c r="F76" s="232">
        <v>44.169</v>
      </c>
    </row>
    <row r="77" spans="1:6" ht="25.5">
      <c r="A77" s="229">
        <v>58</v>
      </c>
      <c r="B77" s="230" t="s">
        <v>132</v>
      </c>
      <c r="C77" s="231"/>
      <c r="D77" s="232">
        <v>2003</v>
      </c>
      <c r="E77" s="233" t="s">
        <v>268</v>
      </c>
      <c r="F77" s="232">
        <v>44.106</v>
      </c>
    </row>
    <row r="78" spans="1:6" ht="25.5">
      <c r="A78" s="229">
        <v>59</v>
      </c>
      <c r="B78" s="230" t="s">
        <v>295</v>
      </c>
      <c r="C78" s="231"/>
      <c r="D78" s="232">
        <v>2005</v>
      </c>
      <c r="E78" s="233" t="s">
        <v>293</v>
      </c>
      <c r="F78" s="232">
        <v>44.038</v>
      </c>
    </row>
    <row r="79" spans="1:6" ht="15.75">
      <c r="A79" s="229">
        <v>60</v>
      </c>
      <c r="B79" s="230" t="s">
        <v>190</v>
      </c>
      <c r="C79" s="231"/>
      <c r="D79" s="232">
        <v>2004</v>
      </c>
      <c r="E79" s="233" t="s">
        <v>198</v>
      </c>
      <c r="F79" s="232">
        <v>43.651</v>
      </c>
    </row>
    <row r="80" spans="1:6" ht="25.5">
      <c r="A80" s="229">
        <v>61</v>
      </c>
      <c r="B80" s="230" t="s">
        <v>107</v>
      </c>
      <c r="C80" s="231"/>
      <c r="D80" s="232">
        <v>2002</v>
      </c>
      <c r="E80" s="233" t="s">
        <v>296</v>
      </c>
      <c r="F80" s="232">
        <v>43.507</v>
      </c>
    </row>
    <row r="81" spans="1:6" ht="15.75">
      <c r="A81" s="229">
        <v>62</v>
      </c>
      <c r="B81" s="230" t="s">
        <v>187</v>
      </c>
      <c r="C81" s="231"/>
      <c r="D81" s="232">
        <v>2002</v>
      </c>
      <c r="E81" s="233" t="s">
        <v>199</v>
      </c>
      <c r="F81" s="232">
        <v>43.425</v>
      </c>
    </row>
    <row r="82" spans="1:6" ht="25.5">
      <c r="A82" s="229">
        <v>63</v>
      </c>
      <c r="B82" s="230" t="s">
        <v>165</v>
      </c>
      <c r="C82" s="231"/>
      <c r="D82" s="232">
        <v>2002</v>
      </c>
      <c r="E82" s="233" t="s">
        <v>269</v>
      </c>
      <c r="F82" s="232">
        <v>43.205</v>
      </c>
    </row>
    <row r="83" spans="1:6" ht="15.75">
      <c r="A83" s="229">
        <v>64</v>
      </c>
      <c r="B83" s="230" t="s">
        <v>85</v>
      </c>
      <c r="C83" s="231"/>
      <c r="D83" s="232">
        <v>2005</v>
      </c>
      <c r="E83" s="233" t="s">
        <v>299</v>
      </c>
      <c r="F83" s="232">
        <v>42.599</v>
      </c>
    </row>
    <row r="84" spans="1:6" ht="25.5">
      <c r="A84" s="229">
        <v>65</v>
      </c>
      <c r="B84" s="230" t="s">
        <v>62</v>
      </c>
      <c r="C84" s="231"/>
      <c r="D84" s="232">
        <v>2004</v>
      </c>
      <c r="E84" s="233" t="s">
        <v>293</v>
      </c>
      <c r="F84" s="232">
        <v>42.444</v>
      </c>
    </row>
    <row r="85" spans="1:6" ht="25.5">
      <c r="A85" s="229">
        <v>66</v>
      </c>
      <c r="B85" s="230" t="s">
        <v>175</v>
      </c>
      <c r="C85" s="231"/>
      <c r="D85" s="232">
        <v>2004</v>
      </c>
      <c r="E85" s="233" t="s">
        <v>293</v>
      </c>
      <c r="F85" s="232">
        <v>42.137</v>
      </c>
    </row>
    <row r="86" spans="1:6" ht="15.75">
      <c r="A86" s="229">
        <v>67</v>
      </c>
      <c r="B86" s="230" t="s">
        <v>176</v>
      </c>
      <c r="C86" s="231"/>
      <c r="D86" s="232">
        <v>2002</v>
      </c>
      <c r="E86" s="233" t="s">
        <v>199</v>
      </c>
      <c r="F86" s="232">
        <v>42.11</v>
      </c>
    </row>
    <row r="87" spans="1:6" ht="25.5">
      <c r="A87" s="229">
        <v>68</v>
      </c>
      <c r="B87" s="230" t="s">
        <v>171</v>
      </c>
      <c r="C87" s="231"/>
      <c r="D87" s="232">
        <v>2003</v>
      </c>
      <c r="E87" s="233" t="s">
        <v>205</v>
      </c>
      <c r="F87" s="232">
        <v>41.596</v>
      </c>
    </row>
    <row r="88" spans="1:6" ht="15.75">
      <c r="A88" s="229">
        <v>69</v>
      </c>
      <c r="B88" s="230" t="s">
        <v>136</v>
      </c>
      <c r="C88" s="231"/>
      <c r="D88" s="232">
        <v>2004</v>
      </c>
      <c r="E88" s="233" t="s">
        <v>298</v>
      </c>
      <c r="F88" s="232">
        <v>41.532</v>
      </c>
    </row>
    <row r="89" spans="1:6" ht="25.5">
      <c r="A89" s="229">
        <v>70</v>
      </c>
      <c r="B89" s="230" t="s">
        <v>294</v>
      </c>
      <c r="C89" s="231"/>
      <c r="D89" s="232">
        <v>2006</v>
      </c>
      <c r="E89" s="233" t="s">
        <v>293</v>
      </c>
      <c r="F89" s="232">
        <v>41.513</v>
      </c>
    </row>
    <row r="90" spans="1:6" ht="15.75">
      <c r="A90" s="229">
        <v>71</v>
      </c>
      <c r="B90" s="230" t="s">
        <v>125</v>
      </c>
      <c r="C90" s="231"/>
      <c r="D90" s="232">
        <v>2004</v>
      </c>
      <c r="E90" s="233" t="s">
        <v>267</v>
      </c>
      <c r="F90" s="232">
        <v>41.454</v>
      </c>
    </row>
    <row r="91" spans="1:6" ht="15.75">
      <c r="A91" s="229">
        <v>72</v>
      </c>
      <c r="B91" s="230" t="s">
        <v>139</v>
      </c>
      <c r="C91" s="231"/>
      <c r="D91" s="232">
        <v>2005</v>
      </c>
      <c r="E91" s="233" t="s">
        <v>299</v>
      </c>
      <c r="F91" s="232">
        <v>41.342</v>
      </c>
    </row>
    <row r="92" spans="1:6" ht="15.75">
      <c r="A92" s="229">
        <v>73</v>
      </c>
      <c r="B92" s="230" t="s">
        <v>88</v>
      </c>
      <c r="C92" s="231"/>
      <c r="D92" s="232">
        <v>2006</v>
      </c>
      <c r="E92" s="233" t="s">
        <v>299</v>
      </c>
      <c r="F92" s="232">
        <v>41.134</v>
      </c>
    </row>
    <row r="93" spans="1:6" ht="15.75">
      <c r="A93" s="229">
        <v>74</v>
      </c>
      <c r="B93" s="230" t="s">
        <v>113</v>
      </c>
      <c r="C93" s="231"/>
      <c r="D93" s="232">
        <v>2002</v>
      </c>
      <c r="E93" s="233" t="s">
        <v>198</v>
      </c>
      <c r="F93" s="232">
        <v>40.986</v>
      </c>
    </row>
    <row r="94" spans="1:7" ht="15.75">
      <c r="A94" s="229">
        <v>75</v>
      </c>
      <c r="B94" s="230" t="s">
        <v>169</v>
      </c>
      <c r="C94" s="231"/>
      <c r="D94" s="232">
        <v>2004</v>
      </c>
      <c r="E94" s="233" t="s">
        <v>206</v>
      </c>
      <c r="F94" s="232">
        <v>40.939</v>
      </c>
      <c r="G94" s="57"/>
    </row>
    <row r="95" spans="1:6" ht="15.75">
      <c r="A95" s="229">
        <v>76</v>
      </c>
      <c r="B95" s="230" t="s">
        <v>104</v>
      </c>
      <c r="C95" s="231"/>
      <c r="D95" s="232">
        <v>2004</v>
      </c>
      <c r="E95" s="233" t="s">
        <v>215</v>
      </c>
      <c r="F95" s="232">
        <v>40.817</v>
      </c>
    </row>
    <row r="96" spans="1:6" ht="15.75">
      <c r="A96" s="229">
        <v>77</v>
      </c>
      <c r="B96" s="230" t="s">
        <v>116</v>
      </c>
      <c r="C96" s="231"/>
      <c r="D96" s="232">
        <v>2003</v>
      </c>
      <c r="E96" s="233" t="s">
        <v>199</v>
      </c>
      <c r="F96" s="232">
        <v>40.704</v>
      </c>
    </row>
    <row r="97" spans="1:6" ht="15.75">
      <c r="A97" s="229">
        <v>78</v>
      </c>
      <c r="B97" s="230" t="s">
        <v>160</v>
      </c>
      <c r="C97" s="231"/>
      <c r="D97" s="232">
        <v>2005</v>
      </c>
      <c r="E97" s="233" t="s">
        <v>199</v>
      </c>
      <c r="F97" s="232">
        <v>40.545</v>
      </c>
    </row>
    <row r="98" spans="1:6" ht="15.75">
      <c r="A98" s="229">
        <v>79</v>
      </c>
      <c r="B98" s="230" t="s">
        <v>56</v>
      </c>
      <c r="C98" s="231"/>
      <c r="D98" s="232">
        <v>2002</v>
      </c>
      <c r="E98" s="233" t="s">
        <v>198</v>
      </c>
      <c r="F98" s="232">
        <v>40.208</v>
      </c>
    </row>
    <row r="99" spans="1:6" ht="25.5">
      <c r="A99" s="229">
        <v>80</v>
      </c>
      <c r="B99" s="230" t="s">
        <v>110</v>
      </c>
      <c r="C99" s="231"/>
      <c r="D99" s="232">
        <v>2005</v>
      </c>
      <c r="E99" s="233" t="s">
        <v>296</v>
      </c>
      <c r="F99" s="232">
        <v>40.165</v>
      </c>
    </row>
    <row r="100" spans="1:6" ht="25.5">
      <c r="A100" s="229">
        <v>81</v>
      </c>
      <c r="B100" s="230" t="s">
        <v>163</v>
      </c>
      <c r="C100" s="231"/>
      <c r="D100" s="232">
        <v>2002</v>
      </c>
      <c r="E100" s="233" t="s">
        <v>269</v>
      </c>
      <c r="F100" s="232">
        <v>39.764</v>
      </c>
    </row>
    <row r="101" spans="1:6" ht="15.75">
      <c r="A101" s="229">
        <v>82</v>
      </c>
      <c r="B101" s="230" t="s">
        <v>67</v>
      </c>
      <c r="C101" s="231"/>
      <c r="D101" s="232">
        <v>2006</v>
      </c>
      <c r="E101" s="233" t="s">
        <v>252</v>
      </c>
      <c r="F101" s="232">
        <v>39.602</v>
      </c>
    </row>
    <row r="102" spans="1:6" ht="25.5">
      <c r="A102" s="229">
        <v>83</v>
      </c>
      <c r="B102" s="230" t="s">
        <v>96</v>
      </c>
      <c r="C102" s="231"/>
      <c r="D102" s="232">
        <v>2003</v>
      </c>
      <c r="E102" s="233" t="s">
        <v>297</v>
      </c>
      <c r="F102" s="232">
        <v>39.581</v>
      </c>
    </row>
    <row r="103" spans="1:6" ht="15.75">
      <c r="A103" s="229">
        <v>84</v>
      </c>
      <c r="B103" s="230" t="s">
        <v>157</v>
      </c>
      <c r="C103" s="231"/>
      <c r="D103" s="232">
        <v>2002</v>
      </c>
      <c r="E103" s="233" t="s">
        <v>198</v>
      </c>
      <c r="F103" s="232">
        <v>39.435</v>
      </c>
    </row>
    <row r="104" spans="1:6" ht="25.5">
      <c r="A104" s="229">
        <v>85</v>
      </c>
      <c r="B104" s="230" t="s">
        <v>184</v>
      </c>
      <c r="C104" s="231"/>
      <c r="D104" s="232">
        <v>2003</v>
      </c>
      <c r="E104" s="233" t="s">
        <v>269</v>
      </c>
      <c r="F104" s="232">
        <v>38.914</v>
      </c>
    </row>
    <row r="105" spans="1:6" ht="15.75">
      <c r="A105" s="229">
        <v>86</v>
      </c>
      <c r="B105" s="230" t="s">
        <v>122</v>
      </c>
      <c r="C105" s="231"/>
      <c r="D105" s="232">
        <v>2005</v>
      </c>
      <c r="E105" s="233" t="s">
        <v>199</v>
      </c>
      <c r="F105" s="232">
        <v>38.032</v>
      </c>
    </row>
    <row r="106" spans="1:6" ht="15.75">
      <c r="A106" s="229">
        <v>87</v>
      </c>
      <c r="B106" s="230" t="s">
        <v>111</v>
      </c>
      <c r="C106" s="231"/>
      <c r="D106" s="232">
        <v>2003</v>
      </c>
      <c r="E106" s="233" t="s">
        <v>199</v>
      </c>
      <c r="F106" s="232">
        <v>37.986</v>
      </c>
    </row>
    <row r="107" spans="1:6" ht="25.5">
      <c r="A107" s="229">
        <v>88</v>
      </c>
      <c r="B107" s="230" t="s">
        <v>158</v>
      </c>
      <c r="C107" s="231"/>
      <c r="D107" s="232">
        <v>2003</v>
      </c>
      <c r="E107" s="233" t="s">
        <v>293</v>
      </c>
      <c r="F107" s="232">
        <v>37.503</v>
      </c>
    </row>
    <row r="108" spans="1:6" ht="25.5">
      <c r="A108" s="229">
        <v>89</v>
      </c>
      <c r="B108" s="230" t="s">
        <v>64</v>
      </c>
      <c r="C108" s="231"/>
      <c r="D108" s="232">
        <v>2004</v>
      </c>
      <c r="E108" s="233" t="s">
        <v>297</v>
      </c>
      <c r="F108" s="232">
        <v>37.313</v>
      </c>
    </row>
    <row r="109" spans="1:6" ht="25.5">
      <c r="A109" s="229">
        <v>90</v>
      </c>
      <c r="B109" s="230" t="s">
        <v>94</v>
      </c>
      <c r="C109" s="231"/>
      <c r="D109" s="232">
        <v>2002</v>
      </c>
      <c r="E109" s="233" t="s">
        <v>297</v>
      </c>
      <c r="F109" s="232">
        <v>37.144</v>
      </c>
    </row>
    <row r="110" spans="1:6" ht="15.75">
      <c r="A110" s="229">
        <v>91</v>
      </c>
      <c r="B110" s="230" t="s">
        <v>154</v>
      </c>
      <c r="C110" s="231"/>
      <c r="D110" s="232">
        <v>2005</v>
      </c>
      <c r="E110" s="233" t="s">
        <v>215</v>
      </c>
      <c r="F110" s="232">
        <v>36.873</v>
      </c>
    </row>
    <row r="111" spans="1:6" ht="25.5">
      <c r="A111" s="229">
        <v>92</v>
      </c>
      <c r="B111" s="230" t="s">
        <v>131</v>
      </c>
      <c r="C111" s="231"/>
      <c r="D111" s="232">
        <v>2004</v>
      </c>
      <c r="E111" s="233" t="s">
        <v>297</v>
      </c>
      <c r="F111" s="232">
        <v>36.838</v>
      </c>
    </row>
    <row r="112" spans="1:6" ht="15.75">
      <c r="A112" s="229">
        <v>93</v>
      </c>
      <c r="B112" s="330" t="s">
        <v>186</v>
      </c>
      <c r="C112" s="331"/>
      <c r="D112" s="232">
        <v>2005</v>
      </c>
      <c r="E112" s="233" t="s">
        <v>299</v>
      </c>
      <c r="F112" s="232">
        <v>36.777</v>
      </c>
    </row>
    <row r="113" spans="1:6" ht="15.75">
      <c r="A113" s="229">
        <v>94</v>
      </c>
      <c r="B113" s="230" t="s">
        <v>58</v>
      </c>
      <c r="C113" s="231"/>
      <c r="D113" s="232">
        <v>2005</v>
      </c>
      <c r="E113" s="233" t="s">
        <v>298</v>
      </c>
      <c r="F113" s="232">
        <v>36.482</v>
      </c>
    </row>
    <row r="114" spans="1:6" ht="15.75">
      <c r="A114" s="229">
        <v>95</v>
      </c>
      <c r="B114" s="230" t="s">
        <v>159</v>
      </c>
      <c r="C114" s="231"/>
      <c r="D114" s="232">
        <v>2003</v>
      </c>
      <c r="E114" s="233" t="s">
        <v>199</v>
      </c>
      <c r="F114" s="232">
        <v>35.62</v>
      </c>
    </row>
    <row r="115" spans="1:6" ht="15.75">
      <c r="A115" s="229">
        <v>96</v>
      </c>
      <c r="B115" s="230" t="s">
        <v>100</v>
      </c>
      <c r="C115" s="231"/>
      <c r="D115" s="232">
        <v>2005</v>
      </c>
      <c r="E115" s="233" t="s">
        <v>299</v>
      </c>
      <c r="F115" s="232">
        <v>34.398</v>
      </c>
    </row>
    <row r="116" spans="1:6" ht="15.75">
      <c r="A116" s="229">
        <v>97</v>
      </c>
      <c r="B116" s="230" t="s">
        <v>135</v>
      </c>
      <c r="C116" s="231"/>
      <c r="D116" s="232">
        <v>2006</v>
      </c>
      <c r="E116" s="233" t="s">
        <v>198</v>
      </c>
      <c r="F116" s="232">
        <v>34.379</v>
      </c>
    </row>
    <row r="117" spans="1:6" ht="25.5">
      <c r="A117" s="229">
        <v>98</v>
      </c>
      <c r="B117" s="230" t="s">
        <v>185</v>
      </c>
      <c r="C117" s="231"/>
      <c r="D117" s="232">
        <v>2004</v>
      </c>
      <c r="E117" s="233" t="s">
        <v>293</v>
      </c>
      <c r="F117" s="232">
        <v>34.339</v>
      </c>
    </row>
    <row r="118" spans="1:6" ht="25.5">
      <c r="A118" s="229">
        <v>99</v>
      </c>
      <c r="B118" s="230" t="s">
        <v>173</v>
      </c>
      <c r="C118" s="231"/>
      <c r="D118" s="232">
        <v>2004</v>
      </c>
      <c r="E118" s="233" t="s">
        <v>293</v>
      </c>
      <c r="F118" s="232">
        <v>33.223</v>
      </c>
    </row>
    <row r="119" spans="1:6" ht="15.75">
      <c r="A119" s="229">
        <v>100</v>
      </c>
      <c r="B119" s="230" t="s">
        <v>134</v>
      </c>
      <c r="C119" s="231"/>
      <c r="D119" s="232">
        <v>2004</v>
      </c>
      <c r="E119" s="233" t="s">
        <v>298</v>
      </c>
      <c r="F119" s="232">
        <v>33.144</v>
      </c>
    </row>
    <row r="120" spans="1:6" ht="15.75">
      <c r="A120" s="229">
        <v>101</v>
      </c>
      <c r="B120" s="230" t="s">
        <v>114</v>
      </c>
      <c r="C120" s="231"/>
      <c r="D120" s="232">
        <v>2004</v>
      </c>
      <c r="E120" s="233" t="s">
        <v>198</v>
      </c>
      <c r="F120" s="232">
        <v>32.944</v>
      </c>
    </row>
    <row r="121" spans="1:6" ht="15.75">
      <c r="A121" s="229">
        <v>102</v>
      </c>
      <c r="B121" s="230" t="s">
        <v>119</v>
      </c>
      <c r="C121" s="231"/>
      <c r="D121" s="232">
        <v>2006</v>
      </c>
      <c r="E121" s="233" t="s">
        <v>299</v>
      </c>
      <c r="F121" s="232">
        <v>32.62</v>
      </c>
    </row>
    <row r="122" spans="1:6" ht="15.75">
      <c r="A122" s="229">
        <v>103</v>
      </c>
      <c r="B122" s="230" t="s">
        <v>142</v>
      </c>
      <c r="C122" s="231"/>
      <c r="D122" s="232">
        <v>2005</v>
      </c>
      <c r="E122" s="233" t="s">
        <v>215</v>
      </c>
      <c r="F122" s="232">
        <v>32.517</v>
      </c>
    </row>
    <row r="123" spans="1:6" ht="25.5">
      <c r="A123" s="229">
        <v>104</v>
      </c>
      <c r="B123" s="235" t="s">
        <v>117</v>
      </c>
      <c r="C123" s="231"/>
      <c r="D123" s="232">
        <v>2004</v>
      </c>
      <c r="E123" s="233" t="s">
        <v>269</v>
      </c>
      <c r="F123" s="232">
        <v>32.468</v>
      </c>
    </row>
    <row r="124" spans="1:6" ht="15.75">
      <c r="A124" s="229">
        <v>105</v>
      </c>
      <c r="B124" s="234" t="s">
        <v>89</v>
      </c>
      <c r="C124" s="231"/>
      <c r="D124" s="232">
        <v>2006</v>
      </c>
      <c r="E124" s="233" t="s">
        <v>299</v>
      </c>
      <c r="F124" s="232">
        <v>32.246</v>
      </c>
    </row>
    <row r="125" spans="1:6" ht="25.5">
      <c r="A125" s="229">
        <v>106</v>
      </c>
      <c r="B125" s="230" t="s">
        <v>179</v>
      </c>
      <c r="C125" s="231"/>
      <c r="D125" s="232">
        <v>2003</v>
      </c>
      <c r="E125" s="233" t="s">
        <v>269</v>
      </c>
      <c r="F125" s="232">
        <v>31.822</v>
      </c>
    </row>
    <row r="126" spans="1:6" ht="15.75">
      <c r="A126" s="229">
        <v>107</v>
      </c>
      <c r="B126" s="230" t="s">
        <v>164</v>
      </c>
      <c r="C126" s="231"/>
      <c r="D126" s="232">
        <v>2005</v>
      </c>
      <c r="E126" s="233" t="s">
        <v>299</v>
      </c>
      <c r="F126" s="232">
        <v>31.764</v>
      </c>
    </row>
    <row r="127" spans="1:6" ht="25.5">
      <c r="A127" s="229">
        <v>108</v>
      </c>
      <c r="B127" s="230" t="s">
        <v>161</v>
      </c>
      <c r="C127" s="231"/>
      <c r="D127" s="232">
        <v>2005</v>
      </c>
      <c r="E127" s="233" t="s">
        <v>293</v>
      </c>
      <c r="F127" s="232">
        <v>31.318</v>
      </c>
    </row>
    <row r="128" spans="1:6" ht="15.75">
      <c r="A128" s="229">
        <v>109</v>
      </c>
      <c r="B128" s="230" t="s">
        <v>138</v>
      </c>
      <c r="C128" s="231"/>
      <c r="D128" s="232">
        <v>2002</v>
      </c>
      <c r="E128" s="233" t="s">
        <v>198</v>
      </c>
      <c r="F128" s="232">
        <v>30.408</v>
      </c>
    </row>
    <row r="129" spans="1:6" ht="15.75">
      <c r="A129" s="229">
        <v>110</v>
      </c>
      <c r="B129" s="230" t="s">
        <v>98</v>
      </c>
      <c r="C129" s="231"/>
      <c r="D129" s="232">
        <v>2006</v>
      </c>
      <c r="E129" s="233" t="s">
        <v>299</v>
      </c>
      <c r="F129" s="232">
        <v>30.208</v>
      </c>
    </row>
    <row r="130" spans="1:6" ht="15.75">
      <c r="A130" s="229">
        <v>111</v>
      </c>
      <c r="B130" s="230" t="s">
        <v>72</v>
      </c>
      <c r="C130" s="231"/>
      <c r="D130" s="232">
        <v>2007</v>
      </c>
      <c r="E130" s="233" t="s">
        <v>299</v>
      </c>
      <c r="F130" s="232">
        <v>29.201</v>
      </c>
    </row>
    <row r="131" spans="1:6" ht="15.75">
      <c r="A131" s="229">
        <v>112</v>
      </c>
      <c r="B131" s="230" t="s">
        <v>189</v>
      </c>
      <c r="C131" s="231"/>
      <c r="D131" s="232">
        <v>2006</v>
      </c>
      <c r="E131" s="233" t="s">
        <v>198</v>
      </c>
      <c r="F131" s="232">
        <v>29.055</v>
      </c>
    </row>
    <row r="132" spans="1:6" ht="15.75">
      <c r="A132" s="229">
        <v>113</v>
      </c>
      <c r="B132" s="230" t="s">
        <v>191</v>
      </c>
      <c r="C132" s="231"/>
      <c r="D132" s="232">
        <v>2006</v>
      </c>
      <c r="E132" s="233" t="s">
        <v>299</v>
      </c>
      <c r="F132" s="232">
        <v>28.801</v>
      </c>
    </row>
    <row r="133" spans="1:6" ht="25.5">
      <c r="A133" s="229">
        <v>114</v>
      </c>
      <c r="B133" s="230" t="s">
        <v>129</v>
      </c>
      <c r="C133" s="231"/>
      <c r="D133" s="232">
        <v>2006</v>
      </c>
      <c r="E133" s="233" t="s">
        <v>297</v>
      </c>
      <c r="F133" s="232">
        <v>28.599</v>
      </c>
    </row>
    <row r="134" spans="1:6" ht="15.75">
      <c r="A134" s="229">
        <v>115</v>
      </c>
      <c r="B134" s="230" t="s">
        <v>69</v>
      </c>
      <c r="C134" s="231"/>
      <c r="D134" s="232">
        <v>2005</v>
      </c>
      <c r="E134" s="233" t="s">
        <v>298</v>
      </c>
      <c r="F134" s="232">
        <v>27.754</v>
      </c>
    </row>
    <row r="135" spans="1:6" ht="15.75">
      <c r="A135" s="229">
        <v>116</v>
      </c>
      <c r="B135" s="230" t="s">
        <v>182</v>
      </c>
      <c r="C135" s="231"/>
      <c r="D135" s="232">
        <v>2005</v>
      </c>
      <c r="E135" s="233" t="s">
        <v>299</v>
      </c>
      <c r="F135" s="232">
        <v>27.747</v>
      </c>
    </row>
    <row r="136" spans="1:6" ht="15.75">
      <c r="A136" s="229">
        <v>117</v>
      </c>
      <c r="B136" s="230" t="s">
        <v>172</v>
      </c>
      <c r="C136" s="231"/>
      <c r="D136" s="232">
        <v>2004</v>
      </c>
      <c r="E136" s="233" t="s">
        <v>298</v>
      </c>
      <c r="F136" s="232">
        <v>27.116</v>
      </c>
    </row>
    <row r="137" spans="1:6" ht="15.75">
      <c r="A137" s="229">
        <v>118</v>
      </c>
      <c r="B137" s="230" t="s">
        <v>124</v>
      </c>
      <c r="C137" s="231"/>
      <c r="D137" s="232">
        <v>2006</v>
      </c>
      <c r="E137" s="233" t="s">
        <v>198</v>
      </c>
      <c r="F137" s="232">
        <v>26.704</v>
      </c>
    </row>
    <row r="138" spans="1:6" ht="25.5">
      <c r="A138" s="229">
        <v>119</v>
      </c>
      <c r="B138" s="230" t="s">
        <v>180</v>
      </c>
      <c r="C138" s="231"/>
      <c r="D138" s="232">
        <v>2005</v>
      </c>
      <c r="E138" s="233" t="s">
        <v>293</v>
      </c>
      <c r="F138" s="232">
        <v>26.003</v>
      </c>
    </row>
    <row r="139" spans="1:6" ht="15.75">
      <c r="A139" s="229">
        <v>120</v>
      </c>
      <c r="B139" s="230" t="s">
        <v>170</v>
      </c>
      <c r="C139" s="231"/>
      <c r="D139" s="232">
        <v>2003</v>
      </c>
      <c r="E139" s="233" t="s">
        <v>298</v>
      </c>
      <c r="F139" s="232">
        <v>24.387</v>
      </c>
    </row>
    <row r="140" spans="1:6" ht="15.75">
      <c r="A140" s="229">
        <v>121</v>
      </c>
      <c r="B140" s="230" t="s">
        <v>123</v>
      </c>
      <c r="C140" s="231"/>
      <c r="D140" s="232">
        <v>2005</v>
      </c>
      <c r="E140" s="233" t="s">
        <v>298</v>
      </c>
      <c r="F140" s="232">
        <v>19.757</v>
      </c>
    </row>
    <row r="141" spans="1:6" ht="15.75">
      <c r="A141" s="229" t="s">
        <v>31</v>
      </c>
      <c r="B141" s="230" t="s">
        <v>92</v>
      </c>
      <c r="C141" s="231"/>
      <c r="D141" s="232">
        <v>2000</v>
      </c>
      <c r="E141" s="233" t="s">
        <v>215</v>
      </c>
      <c r="F141" s="232">
        <v>53.211</v>
      </c>
    </row>
  </sheetData>
  <sheetProtection/>
  <mergeCells count="15">
    <mergeCell ref="A1:G1"/>
    <mergeCell ref="A2:G2"/>
    <mergeCell ref="A3:G3"/>
    <mergeCell ref="A6:G6"/>
    <mergeCell ref="A7:G7"/>
    <mergeCell ref="A8:G8"/>
    <mergeCell ref="B19:C19"/>
    <mergeCell ref="B13:C13"/>
    <mergeCell ref="A4:C4"/>
    <mergeCell ref="A5:C5"/>
    <mergeCell ref="A12:F12"/>
    <mergeCell ref="B112:C112"/>
    <mergeCell ref="A9:G9"/>
    <mergeCell ref="A10:G10"/>
    <mergeCell ref="A11:G1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2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9.125" style="57" customWidth="1"/>
    <col min="2" max="2" width="20.00390625" style="57" customWidth="1"/>
    <col min="3" max="3" width="9.125" style="57" customWidth="1"/>
    <col min="4" max="4" width="5.25390625" style="57" customWidth="1"/>
    <col min="5" max="5" width="4.875" style="57" customWidth="1"/>
    <col min="6" max="6" width="4.375" style="57" customWidth="1"/>
    <col min="7" max="7" width="4.75390625" style="57" customWidth="1"/>
    <col min="8" max="9" width="4.625" style="57" customWidth="1"/>
    <col min="10" max="10" width="4.375" style="57" customWidth="1"/>
    <col min="11" max="11" width="7.625" style="57" customWidth="1"/>
    <col min="12" max="12" width="4.75390625" style="57" customWidth="1"/>
    <col min="13" max="14" width="9.125" style="57" customWidth="1"/>
    <col min="15" max="15" width="7.875" style="57" customWidth="1"/>
    <col min="16" max="16" width="9.00390625" style="57" customWidth="1"/>
    <col min="17" max="18" width="9.125" style="57" customWidth="1"/>
  </cols>
  <sheetData>
    <row r="1" spans="1:20" ht="15.75" customHeight="1">
      <c r="A1" s="308" t="s">
        <v>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22"/>
    </row>
    <row r="2" spans="1:20" ht="15.75" customHeight="1">
      <c r="A2" s="323" t="s">
        <v>49</v>
      </c>
      <c r="B2" s="323"/>
      <c r="C2" s="323"/>
      <c r="D2" s="323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04"/>
      <c r="S2" s="204"/>
      <c r="T2" s="205"/>
    </row>
    <row r="3" spans="1:20" ht="15.75" customHeight="1">
      <c r="A3" s="323" t="s">
        <v>307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24"/>
      <c r="N3" s="324"/>
      <c r="O3" s="324"/>
      <c r="P3" s="207"/>
      <c r="Q3" s="207"/>
      <c r="R3" s="208"/>
      <c r="S3" s="209"/>
      <c r="T3" s="209"/>
    </row>
    <row r="4" spans="1:20" ht="15.75" customHeight="1">
      <c r="A4" s="318" t="s">
        <v>0</v>
      </c>
      <c r="B4" s="319"/>
      <c r="C4" s="319"/>
      <c r="D4" s="319"/>
      <c r="E4" s="210"/>
      <c r="F4" s="211"/>
      <c r="G4" s="212"/>
      <c r="H4" s="212"/>
      <c r="I4" s="212"/>
      <c r="J4" s="212"/>
      <c r="K4" s="212"/>
      <c r="L4" s="212"/>
      <c r="M4" s="213"/>
      <c r="N4" s="207"/>
      <c r="O4" s="207"/>
      <c r="P4" s="207"/>
      <c r="Q4" s="207"/>
      <c r="R4" s="208"/>
      <c r="S4" s="209"/>
      <c r="T4" s="209"/>
    </row>
    <row r="5" spans="1:20" ht="15.75" customHeight="1">
      <c r="A5" s="320" t="s">
        <v>1</v>
      </c>
      <c r="B5" s="321"/>
      <c r="C5" s="321"/>
      <c r="D5" s="321"/>
      <c r="E5" s="212"/>
      <c r="F5" s="211"/>
      <c r="G5" s="212"/>
      <c r="H5" s="212"/>
      <c r="I5" s="212"/>
      <c r="J5" s="212"/>
      <c r="K5" s="212"/>
      <c r="L5" s="212"/>
      <c r="M5" s="213"/>
      <c r="N5" s="207"/>
      <c r="O5" s="207"/>
      <c r="P5" s="207"/>
      <c r="Q5" s="207"/>
      <c r="R5" s="208"/>
      <c r="S5" s="209"/>
      <c r="T5" s="209"/>
    </row>
    <row r="6" spans="1:20" ht="15.75" customHeight="1">
      <c r="A6" s="323" t="s">
        <v>270</v>
      </c>
      <c r="B6" s="311"/>
      <c r="C6" s="311"/>
      <c r="D6" s="311"/>
      <c r="E6" s="327"/>
      <c r="F6" s="327"/>
      <c r="G6" s="315"/>
      <c r="H6" s="315"/>
      <c r="I6" s="315"/>
      <c r="J6" s="315"/>
      <c r="K6" s="315"/>
      <c r="L6" s="315"/>
      <c r="M6" s="315"/>
      <c r="N6" s="207"/>
      <c r="O6" s="207"/>
      <c r="P6" s="207"/>
      <c r="Q6" s="207"/>
      <c r="R6" s="208"/>
      <c r="S6" s="209"/>
      <c r="T6" s="209"/>
    </row>
    <row r="7" spans="1:17" ht="15.75" customHeight="1">
      <c r="A7" s="308" t="s">
        <v>277</v>
      </c>
      <c r="B7" s="311"/>
      <c r="C7" s="311"/>
      <c r="D7" s="311"/>
      <c r="E7" s="311"/>
      <c r="F7" s="311"/>
      <c r="G7" s="311"/>
      <c r="H7" s="311"/>
      <c r="I7" s="326"/>
      <c r="J7" s="312"/>
      <c r="K7" s="312"/>
      <c r="L7" s="312"/>
      <c r="M7" s="312"/>
      <c r="N7" s="312"/>
      <c r="O7" s="312"/>
      <c r="P7" s="312"/>
      <c r="Q7" s="312"/>
    </row>
    <row r="8" spans="1:17" ht="15.75">
      <c r="A8" s="308" t="s">
        <v>278</v>
      </c>
      <c r="B8" s="309"/>
      <c r="C8" s="309"/>
      <c r="D8" s="309"/>
      <c r="E8" s="309"/>
      <c r="F8" s="309"/>
      <c r="G8" s="310"/>
      <c r="H8" s="310"/>
      <c r="I8" s="214"/>
      <c r="J8" s="215"/>
      <c r="K8" s="215"/>
      <c r="L8" s="215"/>
      <c r="M8" s="215"/>
      <c r="N8" s="215"/>
      <c r="O8" s="215"/>
      <c r="P8" s="215"/>
      <c r="Q8" s="215"/>
    </row>
    <row r="9" spans="1:17" ht="12.75" customHeight="1">
      <c r="A9" s="308" t="s">
        <v>292</v>
      </c>
      <c r="B9" s="309"/>
      <c r="C9" s="309"/>
      <c r="D9" s="309"/>
      <c r="E9" s="309"/>
      <c r="F9" s="309"/>
      <c r="G9" s="310"/>
      <c r="H9" s="310"/>
      <c r="I9" s="214"/>
      <c r="J9" s="215"/>
      <c r="K9" s="215"/>
      <c r="L9" s="215"/>
      <c r="M9" s="215"/>
      <c r="N9" s="215"/>
      <c r="O9" s="215"/>
      <c r="P9" s="215"/>
      <c r="Q9" s="215"/>
    </row>
    <row r="10" spans="1:17" ht="12.75" customHeight="1">
      <c r="A10" s="308" t="s">
        <v>279</v>
      </c>
      <c r="B10" s="309"/>
      <c r="C10" s="309"/>
      <c r="D10" s="309"/>
      <c r="E10" s="309"/>
      <c r="F10" s="309"/>
      <c r="G10" s="310"/>
      <c r="H10" s="310"/>
      <c r="I10" s="214"/>
      <c r="J10" s="215"/>
      <c r="K10" s="215"/>
      <c r="L10" s="215"/>
      <c r="M10" s="215"/>
      <c r="N10" s="215"/>
      <c r="O10" s="215"/>
      <c r="P10" s="215"/>
      <c r="Q10" s="215"/>
    </row>
    <row r="11" spans="1:18" ht="13.5" customHeight="1">
      <c r="A11" s="308" t="s">
        <v>280</v>
      </c>
      <c r="B11" s="311"/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312"/>
      <c r="O11" s="312"/>
      <c r="P11" s="312"/>
      <c r="Q11" s="312"/>
      <c r="R11" s="7"/>
    </row>
    <row r="12" spans="1:18" ht="15" customHeight="1">
      <c r="A12" s="313" t="s">
        <v>281</v>
      </c>
      <c r="B12" s="314"/>
      <c r="C12" s="314"/>
      <c r="D12" s="314"/>
      <c r="E12" s="314"/>
      <c r="F12" s="314"/>
      <c r="G12" s="315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/>
    </row>
    <row r="13" spans="2:13" ht="15.75" customHeight="1" thickBot="1">
      <c r="B13" s="61"/>
      <c r="K13" s="62"/>
      <c r="M13" s="63"/>
    </row>
    <row r="14" spans="1:18" ht="16.5" thickBot="1">
      <c r="A14" s="103"/>
      <c r="B14" s="104"/>
      <c r="C14" s="102"/>
      <c r="D14" s="64"/>
      <c r="E14" s="64"/>
      <c r="F14" s="64"/>
      <c r="G14" s="64"/>
      <c r="H14" s="64"/>
      <c r="I14" s="64"/>
      <c r="J14" s="65"/>
      <c r="K14" s="64"/>
      <c r="L14" s="64"/>
      <c r="M14" s="66"/>
      <c r="N14" s="64"/>
      <c r="O14" s="64" t="s">
        <v>13</v>
      </c>
      <c r="P14" s="64" t="s">
        <v>14</v>
      </c>
      <c r="Q14" s="64" t="s">
        <v>15</v>
      </c>
      <c r="R14" s="94" t="s">
        <v>16</v>
      </c>
    </row>
    <row r="15" spans="1:19" ht="32.25" thickBot="1">
      <c r="A15" s="67">
        <v>1</v>
      </c>
      <c r="B15" s="100" t="s">
        <v>56</v>
      </c>
      <c r="C15" s="68"/>
      <c r="D15" s="68">
        <v>1</v>
      </c>
      <c r="E15" s="68">
        <v>2</v>
      </c>
      <c r="F15" s="68">
        <v>3</v>
      </c>
      <c r="G15" s="68">
        <v>4</v>
      </c>
      <c r="H15" s="68">
        <v>5</v>
      </c>
      <c r="I15" s="68">
        <v>6</v>
      </c>
      <c r="J15" s="68">
        <v>7</v>
      </c>
      <c r="K15" s="69">
        <f>(SUM(D15:I15)-MAX(D15:I15)-MIN(D15:I15))/4</f>
        <v>3.5</v>
      </c>
      <c r="L15" s="58" t="s">
        <v>17</v>
      </c>
      <c r="M15" s="70"/>
      <c r="N15" s="96">
        <f>SUM(M16:M22)</f>
        <v>53.225</v>
      </c>
      <c r="O15" s="58">
        <f>N15/2</f>
        <v>26.6125</v>
      </c>
      <c r="P15" s="97">
        <v>40.208</v>
      </c>
      <c r="Q15" s="98">
        <f>P15/2</f>
        <v>20.104</v>
      </c>
      <c r="R15" s="71">
        <f>N15+P15</f>
        <v>93.43299999999999</v>
      </c>
      <c r="S15">
        <f>R15/2</f>
        <v>46.716499999999996</v>
      </c>
    </row>
    <row r="16" spans="1:18" ht="15.75">
      <c r="A16" s="72"/>
      <c r="B16" s="99" t="s">
        <v>57</v>
      </c>
      <c r="C16" s="73" t="s">
        <v>18</v>
      </c>
      <c r="D16" s="74">
        <v>5.3</v>
      </c>
      <c r="E16" s="73">
        <v>5.5</v>
      </c>
      <c r="F16" s="73">
        <v>5.3</v>
      </c>
      <c r="G16" s="74">
        <v>5.3</v>
      </c>
      <c r="H16" s="74">
        <v>5.4</v>
      </c>
      <c r="I16" s="74">
        <v>5.3</v>
      </c>
      <c r="J16" s="74"/>
      <c r="K16" s="69">
        <f>(SUM(D16:I16)-MAX(D16:I16)-MIN(D16:I16))/4</f>
        <v>5.325</v>
      </c>
      <c r="L16" s="59">
        <v>50</v>
      </c>
      <c r="M16" s="75">
        <f>K16/10*L16/2</f>
        <v>13.3125</v>
      </c>
      <c r="N16" s="76"/>
      <c r="O16" s="59"/>
      <c r="P16" s="59"/>
      <c r="Q16" s="60"/>
      <c r="R16" s="77"/>
    </row>
    <row r="17" spans="1:18" ht="15.75">
      <c r="A17" s="72"/>
      <c r="B17" s="99"/>
      <c r="C17" s="73" t="s">
        <v>19</v>
      </c>
      <c r="D17" s="74">
        <v>5.3</v>
      </c>
      <c r="E17" s="73">
        <v>5.4</v>
      </c>
      <c r="F17" s="73">
        <v>5.4</v>
      </c>
      <c r="G17" s="74">
        <v>5.4</v>
      </c>
      <c r="H17" s="74">
        <v>5.3</v>
      </c>
      <c r="I17" s="74">
        <v>5.4</v>
      </c>
      <c r="J17" s="74"/>
      <c r="K17" s="69">
        <f>(SUM(D17:I17)-MAX(D17:I17)-MIN(D17:I17))/4</f>
        <v>5.375000000000001</v>
      </c>
      <c r="L17" s="59">
        <v>10</v>
      </c>
      <c r="M17" s="75">
        <f>K17/10*L17/2</f>
        <v>2.6875000000000004</v>
      </c>
      <c r="N17" s="76"/>
      <c r="O17" s="59"/>
      <c r="P17" s="59"/>
      <c r="Q17" s="60"/>
      <c r="R17" s="77"/>
    </row>
    <row r="18" spans="1:18" ht="15.75">
      <c r="A18" s="72"/>
      <c r="B18" s="99"/>
      <c r="C18" s="73" t="s">
        <v>20</v>
      </c>
      <c r="D18" s="74">
        <v>5</v>
      </c>
      <c r="E18" s="74">
        <v>5.4</v>
      </c>
      <c r="F18" s="74">
        <v>5.4</v>
      </c>
      <c r="G18" s="74">
        <v>5.4</v>
      </c>
      <c r="H18" s="74">
        <v>5.3</v>
      </c>
      <c r="I18" s="74">
        <v>5.5</v>
      </c>
      <c r="J18" s="74"/>
      <c r="K18" s="69">
        <f>(SUM(D18:I18)-MAX(D18:I18)-MIN(D18:I18))/4</f>
        <v>5.375</v>
      </c>
      <c r="L18" s="59">
        <v>40</v>
      </c>
      <c r="M18" s="75">
        <f>K18/10*L18/2</f>
        <v>10.75</v>
      </c>
      <c r="N18" s="76"/>
      <c r="O18" s="59"/>
      <c r="P18" s="59"/>
      <c r="Q18" s="60"/>
      <c r="R18" s="77"/>
    </row>
    <row r="19" spans="1:18" ht="15.75">
      <c r="A19" s="72"/>
      <c r="B19" s="99"/>
      <c r="C19" s="73"/>
      <c r="D19" s="73"/>
      <c r="E19" s="73"/>
      <c r="F19" s="73"/>
      <c r="G19" s="74"/>
      <c r="H19" s="74"/>
      <c r="I19" s="74"/>
      <c r="J19" s="74"/>
      <c r="K19" s="69"/>
      <c r="L19" s="59"/>
      <c r="M19" s="75"/>
      <c r="N19" s="76"/>
      <c r="O19" s="59"/>
      <c r="P19" s="59"/>
      <c r="Q19" s="60"/>
      <c r="R19" s="77"/>
    </row>
    <row r="20" spans="1:18" ht="15.75">
      <c r="A20" s="72"/>
      <c r="B20" s="99"/>
      <c r="C20" s="73" t="s">
        <v>21</v>
      </c>
      <c r="D20" s="74">
        <v>5.2</v>
      </c>
      <c r="E20" s="74">
        <v>5.4</v>
      </c>
      <c r="F20" s="74">
        <v>5.3</v>
      </c>
      <c r="G20" s="74">
        <v>5.3</v>
      </c>
      <c r="H20" s="74">
        <v>5.3</v>
      </c>
      <c r="I20" s="74">
        <v>5.3</v>
      </c>
      <c r="J20" s="74"/>
      <c r="K20" s="69">
        <f aca="true" t="shared" si="0" ref="K20:K26">(SUM(D20:I20)-MAX(D20:I20)-MIN(D20:I20))/4</f>
        <v>5.300000000000002</v>
      </c>
      <c r="L20" s="59">
        <v>50</v>
      </c>
      <c r="M20" s="75">
        <f>K20/10*L20/2</f>
        <v>13.250000000000004</v>
      </c>
      <c r="N20" s="76"/>
      <c r="O20" s="59"/>
      <c r="P20" s="59"/>
      <c r="Q20" s="60"/>
      <c r="R20" s="77"/>
    </row>
    <row r="21" spans="1:18" ht="15.75">
      <c r="A21" s="72"/>
      <c r="B21" s="99"/>
      <c r="C21" s="73" t="s">
        <v>22</v>
      </c>
      <c r="D21" s="74">
        <v>5.3</v>
      </c>
      <c r="E21" s="74">
        <v>5.3</v>
      </c>
      <c r="F21" s="74">
        <v>5.3</v>
      </c>
      <c r="G21" s="74">
        <v>5.1</v>
      </c>
      <c r="H21" s="74">
        <v>5.2</v>
      </c>
      <c r="I21" s="74">
        <v>5.4</v>
      </c>
      <c r="J21" s="74"/>
      <c r="K21" s="69">
        <f t="shared" si="0"/>
        <v>5.275</v>
      </c>
      <c r="L21" s="59">
        <v>20</v>
      </c>
      <c r="M21" s="75">
        <f>K21/10*L21/2</f>
        <v>5.275</v>
      </c>
      <c r="N21" s="73"/>
      <c r="O21" s="59"/>
      <c r="P21" s="59"/>
      <c r="Q21" s="59"/>
      <c r="R21" s="59"/>
    </row>
    <row r="22" spans="1:18" ht="16.5" thickBot="1">
      <c r="A22" s="67"/>
      <c r="B22" s="100"/>
      <c r="C22" s="78" t="s">
        <v>23</v>
      </c>
      <c r="D22" s="74">
        <v>5.3</v>
      </c>
      <c r="E22" s="78">
        <v>5.3</v>
      </c>
      <c r="F22" s="78">
        <v>5.3</v>
      </c>
      <c r="G22" s="74">
        <v>5.2</v>
      </c>
      <c r="H22" s="74">
        <v>5.3</v>
      </c>
      <c r="I22" s="74">
        <v>5.3</v>
      </c>
      <c r="J22" s="74"/>
      <c r="K22" s="69">
        <f t="shared" si="0"/>
        <v>5.3</v>
      </c>
      <c r="L22" s="79">
        <v>30</v>
      </c>
      <c r="M22" s="75">
        <f>K22/10*L22/2</f>
        <v>7.95</v>
      </c>
      <c r="N22" s="78"/>
      <c r="O22" s="59"/>
      <c r="P22" s="59"/>
      <c r="Q22" s="59"/>
      <c r="R22" s="59"/>
    </row>
    <row r="23" spans="1:19" ht="16.5" thickBot="1">
      <c r="A23" s="83">
        <f>A15+1</f>
        <v>2</v>
      </c>
      <c r="B23" s="95" t="s">
        <v>197</v>
      </c>
      <c r="C23" s="68"/>
      <c r="D23" s="90">
        <v>1</v>
      </c>
      <c r="E23" s="90">
        <v>2</v>
      </c>
      <c r="F23" s="90">
        <v>3</v>
      </c>
      <c r="G23" s="90">
        <v>4</v>
      </c>
      <c r="H23" s="90">
        <v>5</v>
      </c>
      <c r="I23" s="90">
        <v>6</v>
      </c>
      <c r="J23" s="68">
        <v>7</v>
      </c>
      <c r="K23" s="69">
        <f t="shared" si="0"/>
        <v>3.5</v>
      </c>
      <c r="L23" s="58" t="s">
        <v>17</v>
      </c>
      <c r="M23" s="70"/>
      <c r="N23" s="96">
        <f>SUM(M24:M30)</f>
        <v>52.275</v>
      </c>
      <c r="O23" s="58">
        <f>N23/2</f>
        <v>26.1375</v>
      </c>
      <c r="P23" s="97">
        <v>26.704</v>
      </c>
      <c r="Q23" s="98">
        <f>P23/2</f>
        <v>13.352</v>
      </c>
      <c r="R23" s="71">
        <f>N23+P23</f>
        <v>78.979</v>
      </c>
      <c r="S23">
        <f>R23/2</f>
        <v>39.4895</v>
      </c>
    </row>
    <row r="24" spans="1:18" ht="15.75">
      <c r="A24" s="72"/>
      <c r="B24" s="99" t="s">
        <v>57</v>
      </c>
      <c r="C24" s="73" t="s">
        <v>18</v>
      </c>
      <c r="D24" s="74">
        <v>5.1</v>
      </c>
      <c r="E24" s="74">
        <v>5.1</v>
      </c>
      <c r="F24" s="74">
        <v>5.5</v>
      </c>
      <c r="G24" s="74">
        <v>5.2</v>
      </c>
      <c r="H24" s="74">
        <v>5.2</v>
      </c>
      <c r="I24" s="74">
        <v>5.2</v>
      </c>
      <c r="J24" s="74"/>
      <c r="K24" s="69">
        <f t="shared" si="0"/>
        <v>5.174999999999999</v>
      </c>
      <c r="L24" s="59">
        <v>50</v>
      </c>
      <c r="M24" s="75">
        <f>K24/10*L24/2</f>
        <v>12.937499999999996</v>
      </c>
      <c r="N24" s="73"/>
      <c r="O24" s="59"/>
      <c r="P24" s="59"/>
      <c r="Q24" s="59"/>
      <c r="R24" s="59"/>
    </row>
    <row r="25" spans="1:18" ht="15.75">
      <c r="A25" s="72"/>
      <c r="B25" s="99"/>
      <c r="C25" s="73" t="s">
        <v>19</v>
      </c>
      <c r="D25" s="74">
        <v>5.3</v>
      </c>
      <c r="E25" s="74">
        <v>5</v>
      </c>
      <c r="F25" s="74">
        <v>5.5</v>
      </c>
      <c r="G25" s="74">
        <v>5.2</v>
      </c>
      <c r="H25" s="74">
        <v>5.1</v>
      </c>
      <c r="I25" s="74">
        <v>5.1</v>
      </c>
      <c r="J25" s="74"/>
      <c r="K25" s="69">
        <f t="shared" si="0"/>
        <v>5.175000000000001</v>
      </c>
      <c r="L25" s="59">
        <v>10</v>
      </c>
      <c r="M25" s="75">
        <f>K25/10*L25/2</f>
        <v>2.5875000000000004</v>
      </c>
      <c r="N25" s="76"/>
      <c r="O25" s="59"/>
      <c r="P25" s="59"/>
      <c r="Q25" s="59"/>
      <c r="R25" s="59"/>
    </row>
    <row r="26" spans="1:18" ht="15.75">
      <c r="A26" s="72"/>
      <c r="B26" s="99"/>
      <c r="C26" s="73" t="s">
        <v>20</v>
      </c>
      <c r="D26" s="74">
        <v>5</v>
      </c>
      <c r="E26" s="74">
        <v>5.1</v>
      </c>
      <c r="F26" s="74">
        <v>5.4</v>
      </c>
      <c r="G26" s="74">
        <v>5.4</v>
      </c>
      <c r="H26" s="74">
        <v>5.1</v>
      </c>
      <c r="I26" s="74">
        <v>5.3</v>
      </c>
      <c r="J26" s="74"/>
      <c r="K26" s="69">
        <f t="shared" si="0"/>
        <v>5.225</v>
      </c>
      <c r="L26" s="59">
        <v>40</v>
      </c>
      <c r="M26" s="75">
        <f>K26/10*L26/2</f>
        <v>10.45</v>
      </c>
      <c r="N26" s="76"/>
      <c r="O26" s="59"/>
      <c r="P26" s="59"/>
      <c r="Q26" s="60"/>
      <c r="R26" s="77"/>
    </row>
    <row r="27" spans="1:18" ht="15.75">
      <c r="A27" s="72"/>
      <c r="B27" s="99"/>
      <c r="C27" s="73"/>
      <c r="D27" s="73"/>
      <c r="E27" s="73"/>
      <c r="F27" s="73"/>
      <c r="G27" s="73"/>
      <c r="H27" s="73"/>
      <c r="I27" s="73"/>
      <c r="J27" s="74"/>
      <c r="K27" s="69"/>
      <c r="L27" s="59"/>
      <c r="M27" s="75"/>
      <c r="N27" s="76"/>
      <c r="O27" s="59"/>
      <c r="P27" s="59"/>
      <c r="Q27" s="173"/>
      <c r="R27" s="174"/>
    </row>
    <row r="28" spans="1:18" ht="15.75">
      <c r="A28" s="72"/>
      <c r="B28" s="99"/>
      <c r="C28" s="73" t="s">
        <v>21</v>
      </c>
      <c r="D28" s="74">
        <v>5</v>
      </c>
      <c r="E28" s="74">
        <v>5.4</v>
      </c>
      <c r="F28" s="74">
        <v>5.5</v>
      </c>
      <c r="G28" s="73">
        <v>5</v>
      </c>
      <c r="H28" s="74">
        <v>5.3</v>
      </c>
      <c r="I28" s="74">
        <v>5.2</v>
      </c>
      <c r="J28" s="74"/>
      <c r="K28" s="69">
        <f aca="true" t="shared" si="1" ref="K28:K34">(SUM(D28:I28)-MAX(D28:I28)-MIN(D28:I28))/4</f>
        <v>5.225</v>
      </c>
      <c r="L28" s="59">
        <v>50</v>
      </c>
      <c r="M28" s="75">
        <f>K28/10*L28/2</f>
        <v>13.0625</v>
      </c>
      <c r="N28" s="76"/>
      <c r="O28" s="59"/>
      <c r="P28" s="59"/>
      <c r="Q28" s="173"/>
      <c r="R28" s="172"/>
    </row>
    <row r="29" spans="1:18" ht="15.75">
      <c r="A29" s="72"/>
      <c r="B29" s="99"/>
      <c r="C29" s="73" t="s">
        <v>22</v>
      </c>
      <c r="D29" s="74">
        <v>5.2</v>
      </c>
      <c r="E29" s="74">
        <v>5.4</v>
      </c>
      <c r="F29" s="74">
        <v>5.6</v>
      </c>
      <c r="G29" s="73">
        <v>5.2</v>
      </c>
      <c r="H29" s="74">
        <v>5.3</v>
      </c>
      <c r="I29" s="74">
        <v>5.4</v>
      </c>
      <c r="J29" s="74"/>
      <c r="K29" s="69">
        <f t="shared" si="1"/>
        <v>5.325</v>
      </c>
      <c r="L29" s="59">
        <v>20</v>
      </c>
      <c r="M29" s="75">
        <f>K29/10*L29/2</f>
        <v>5.324999999999999</v>
      </c>
      <c r="N29" s="76"/>
      <c r="O29" s="59"/>
      <c r="P29" s="59"/>
      <c r="Q29" s="173"/>
      <c r="R29" s="172"/>
    </row>
    <row r="30" spans="1:18" ht="16.5" thickBot="1">
      <c r="A30" s="67"/>
      <c r="B30" s="100"/>
      <c r="C30" s="78" t="s">
        <v>23</v>
      </c>
      <c r="D30" s="74">
        <v>5.1</v>
      </c>
      <c r="E30" s="74">
        <v>5.4</v>
      </c>
      <c r="F30" s="73">
        <v>5.5</v>
      </c>
      <c r="G30" s="73">
        <v>5.1</v>
      </c>
      <c r="H30" s="73">
        <v>5.3</v>
      </c>
      <c r="I30" s="74">
        <v>5.3</v>
      </c>
      <c r="J30" s="74"/>
      <c r="K30" s="69">
        <f t="shared" si="1"/>
        <v>5.275</v>
      </c>
      <c r="L30" s="79">
        <v>30</v>
      </c>
      <c r="M30" s="75">
        <f>K30/10*L30/2</f>
        <v>7.912500000000001</v>
      </c>
      <c r="N30" s="80"/>
      <c r="O30" s="79"/>
      <c r="P30" s="79"/>
      <c r="Q30" s="85"/>
      <c r="R30" s="86"/>
    </row>
    <row r="31" spans="1:19" ht="16.5" thickBot="1">
      <c r="A31" s="83">
        <f>A23+1</f>
        <v>3</v>
      </c>
      <c r="B31" s="95" t="s">
        <v>122</v>
      </c>
      <c r="C31" s="68"/>
      <c r="D31" s="78">
        <v>1</v>
      </c>
      <c r="E31" s="78">
        <v>2</v>
      </c>
      <c r="F31" s="78">
        <v>3</v>
      </c>
      <c r="G31" s="78">
        <v>4</v>
      </c>
      <c r="H31" s="78">
        <v>5</v>
      </c>
      <c r="I31" s="78">
        <v>6</v>
      </c>
      <c r="J31" s="68">
        <v>7</v>
      </c>
      <c r="K31" s="69">
        <f t="shared" si="1"/>
        <v>3.5</v>
      </c>
      <c r="L31" s="58" t="s">
        <v>17</v>
      </c>
      <c r="M31" s="70"/>
      <c r="N31" s="96">
        <f>SUM(M32:M38)</f>
        <v>56.324999999999996</v>
      </c>
      <c r="O31" s="58">
        <f>N31/2</f>
        <v>28.162499999999998</v>
      </c>
      <c r="P31" s="97">
        <v>38.032</v>
      </c>
      <c r="Q31" s="98">
        <f>P31/2</f>
        <v>19.016</v>
      </c>
      <c r="R31" s="71">
        <f>N31+P31</f>
        <v>94.357</v>
      </c>
      <c r="S31">
        <f>R31/2</f>
        <v>47.1785</v>
      </c>
    </row>
    <row r="32" spans="1:18" ht="15.75">
      <c r="A32" s="72"/>
      <c r="B32" s="99" t="s">
        <v>78</v>
      </c>
      <c r="C32" s="73" t="s">
        <v>18</v>
      </c>
      <c r="D32" s="74">
        <v>5.5</v>
      </c>
      <c r="E32" s="74">
        <v>5.7</v>
      </c>
      <c r="F32" s="74">
        <v>6</v>
      </c>
      <c r="G32" s="74">
        <v>5.4</v>
      </c>
      <c r="H32" s="74">
        <v>6.1</v>
      </c>
      <c r="I32" s="74">
        <v>6</v>
      </c>
      <c r="J32" s="74"/>
      <c r="K32" s="69">
        <f t="shared" si="1"/>
        <v>5.800000000000001</v>
      </c>
      <c r="L32" s="59">
        <v>50</v>
      </c>
      <c r="M32" s="75">
        <f>K32/10*L32/2</f>
        <v>14.500000000000002</v>
      </c>
      <c r="N32" s="76"/>
      <c r="O32" s="59"/>
      <c r="P32" s="59"/>
      <c r="Q32" s="60"/>
      <c r="R32" s="77"/>
    </row>
    <row r="33" spans="1:18" ht="15.75">
      <c r="A33" s="72"/>
      <c r="B33" s="99"/>
      <c r="C33" s="73" t="s">
        <v>19</v>
      </c>
      <c r="D33" s="74">
        <v>5.5</v>
      </c>
      <c r="E33" s="74">
        <v>5.5</v>
      </c>
      <c r="F33" s="74">
        <v>5.9</v>
      </c>
      <c r="G33" s="74">
        <v>5.4</v>
      </c>
      <c r="H33" s="74">
        <v>6</v>
      </c>
      <c r="I33" s="74">
        <v>6</v>
      </c>
      <c r="J33" s="74"/>
      <c r="K33" s="69">
        <f t="shared" si="1"/>
        <v>5.725</v>
      </c>
      <c r="L33" s="59">
        <v>10</v>
      </c>
      <c r="M33" s="75">
        <f>K33/10*L33/2</f>
        <v>2.8625</v>
      </c>
      <c r="N33" s="76"/>
      <c r="O33" s="59"/>
      <c r="P33" s="59"/>
      <c r="Q33" s="60"/>
      <c r="R33" s="77"/>
    </row>
    <row r="34" spans="1:18" ht="15.75">
      <c r="A34" s="72"/>
      <c r="B34" s="99"/>
      <c r="C34" s="73" t="s">
        <v>20</v>
      </c>
      <c r="D34" s="74">
        <v>5.1</v>
      </c>
      <c r="E34" s="74">
        <v>5.6</v>
      </c>
      <c r="F34" s="74">
        <v>6</v>
      </c>
      <c r="G34" s="74">
        <v>5.5</v>
      </c>
      <c r="H34" s="74">
        <v>6</v>
      </c>
      <c r="I34" s="74">
        <v>6.1</v>
      </c>
      <c r="J34" s="74"/>
      <c r="K34" s="69">
        <f t="shared" si="1"/>
        <v>5.774999999999999</v>
      </c>
      <c r="L34" s="59">
        <v>40</v>
      </c>
      <c r="M34" s="75">
        <f>K34/10*L34/2</f>
        <v>11.549999999999997</v>
      </c>
      <c r="N34" s="76"/>
      <c r="O34" s="59"/>
      <c r="P34" s="59"/>
      <c r="Q34" s="60"/>
      <c r="R34" s="77"/>
    </row>
    <row r="35" spans="1:18" ht="15.75">
      <c r="A35" s="72"/>
      <c r="B35" s="99"/>
      <c r="C35" s="73"/>
      <c r="D35" s="74"/>
      <c r="E35" s="74"/>
      <c r="F35" s="73"/>
      <c r="G35" s="73"/>
      <c r="H35" s="73"/>
      <c r="I35" s="73"/>
      <c r="J35" s="73"/>
      <c r="K35" s="69"/>
      <c r="L35" s="59"/>
      <c r="M35" s="75"/>
      <c r="N35" s="76"/>
      <c r="O35" s="59"/>
      <c r="P35" s="59"/>
      <c r="Q35" s="60"/>
      <c r="R35" s="77"/>
    </row>
    <row r="36" spans="1:18" ht="15.75">
      <c r="A36" s="72"/>
      <c r="B36" s="99"/>
      <c r="C36" s="73" t="s">
        <v>21</v>
      </c>
      <c r="D36" s="74">
        <v>5.4</v>
      </c>
      <c r="E36" s="74">
        <v>5.5</v>
      </c>
      <c r="F36" s="74">
        <v>5.5</v>
      </c>
      <c r="G36" s="74">
        <v>5.4</v>
      </c>
      <c r="H36" s="74">
        <v>5.6</v>
      </c>
      <c r="I36" s="74">
        <v>5.5</v>
      </c>
      <c r="J36" s="74"/>
      <c r="K36" s="69">
        <f aca="true" t="shared" si="2" ref="K36:K42">(SUM(D36:I36)-MAX(D36:I36)-MIN(D36:I36))/4</f>
        <v>5.475</v>
      </c>
      <c r="L36" s="59">
        <v>50</v>
      </c>
      <c r="M36" s="75">
        <f>K36/10*L36/2</f>
        <v>13.6875</v>
      </c>
      <c r="N36" s="76"/>
      <c r="O36" s="59"/>
      <c r="P36" s="59"/>
      <c r="Q36" s="60"/>
      <c r="R36" s="77"/>
    </row>
    <row r="37" spans="1:18" ht="15.75">
      <c r="A37" s="72"/>
      <c r="B37" s="99"/>
      <c r="C37" s="73" t="s">
        <v>22</v>
      </c>
      <c r="D37" s="74">
        <v>5.2</v>
      </c>
      <c r="E37" s="74">
        <v>5.4</v>
      </c>
      <c r="F37" s="74">
        <v>5.6</v>
      </c>
      <c r="G37" s="74">
        <v>5.3</v>
      </c>
      <c r="H37" s="74">
        <v>5.7</v>
      </c>
      <c r="I37" s="74">
        <v>5.6</v>
      </c>
      <c r="J37" s="74"/>
      <c r="K37" s="69">
        <f t="shared" si="2"/>
        <v>5.475000000000001</v>
      </c>
      <c r="L37" s="59">
        <v>20</v>
      </c>
      <c r="M37" s="75">
        <f>K37/10*L37/2</f>
        <v>5.475000000000001</v>
      </c>
      <c r="N37" s="76"/>
      <c r="O37" s="59"/>
      <c r="P37" s="59"/>
      <c r="Q37" s="60"/>
      <c r="R37" s="172"/>
    </row>
    <row r="38" spans="1:18" ht="16.5" thickBot="1">
      <c r="A38" s="67"/>
      <c r="B38" s="100"/>
      <c r="C38" s="78" t="s">
        <v>23</v>
      </c>
      <c r="D38" s="74">
        <v>5.2</v>
      </c>
      <c r="E38" s="74">
        <v>5.6</v>
      </c>
      <c r="F38" s="78">
        <v>5.6</v>
      </c>
      <c r="G38" s="74">
        <v>5.3</v>
      </c>
      <c r="H38" s="78">
        <v>5.7</v>
      </c>
      <c r="I38" s="78">
        <v>5.5</v>
      </c>
      <c r="J38" s="74"/>
      <c r="K38" s="69">
        <f t="shared" si="2"/>
        <v>5.5</v>
      </c>
      <c r="L38" s="79">
        <v>30</v>
      </c>
      <c r="M38" s="75">
        <f>K38/10*L38/2</f>
        <v>8.25</v>
      </c>
      <c r="N38" s="80"/>
      <c r="O38" s="79"/>
      <c r="P38" s="79"/>
      <c r="Q38" s="81"/>
      <c r="R38" s="82"/>
    </row>
    <row r="39" spans="1:19" ht="16.5" thickBot="1">
      <c r="A39" s="83">
        <f>A31+1</f>
        <v>4</v>
      </c>
      <c r="B39" s="95" t="s">
        <v>67</v>
      </c>
      <c r="C39" s="68"/>
      <c r="D39" s="68">
        <v>1</v>
      </c>
      <c r="E39" s="68">
        <v>2</v>
      </c>
      <c r="F39" s="68">
        <v>3</v>
      </c>
      <c r="G39" s="68">
        <v>4</v>
      </c>
      <c r="H39" s="68">
        <v>5</v>
      </c>
      <c r="I39" s="68">
        <v>6</v>
      </c>
      <c r="J39" s="68">
        <v>7</v>
      </c>
      <c r="K39" s="69">
        <f t="shared" si="2"/>
        <v>3.5</v>
      </c>
      <c r="L39" s="84" t="s">
        <v>17</v>
      </c>
      <c r="M39" s="70"/>
      <c r="N39" s="96">
        <f>SUM(M40:M46)</f>
        <v>55.1375</v>
      </c>
      <c r="O39" s="58">
        <f>N39/2</f>
        <v>27.56875</v>
      </c>
      <c r="P39" s="97">
        <v>39.602</v>
      </c>
      <c r="Q39" s="98">
        <f>P39/2</f>
        <v>19.801</v>
      </c>
      <c r="R39" s="71">
        <f>N39+P39</f>
        <v>94.73949999999999</v>
      </c>
      <c r="S39">
        <f>R39/2</f>
        <v>47.369749999999996</v>
      </c>
    </row>
    <row r="40" spans="1:18" ht="15.75">
      <c r="A40" s="72"/>
      <c r="B40" s="99" t="s">
        <v>68</v>
      </c>
      <c r="C40" s="73" t="s">
        <v>18</v>
      </c>
      <c r="D40" s="57">
        <v>5.2</v>
      </c>
      <c r="E40" s="57">
        <v>5.7</v>
      </c>
      <c r="F40" s="57">
        <v>6</v>
      </c>
      <c r="G40" s="57">
        <v>5.1</v>
      </c>
      <c r="H40" s="57">
        <v>5.8</v>
      </c>
      <c r="I40" s="57">
        <v>5.5</v>
      </c>
      <c r="J40" s="74"/>
      <c r="K40" s="69">
        <f t="shared" si="2"/>
        <v>5.549999999999999</v>
      </c>
      <c r="L40" s="59">
        <v>50</v>
      </c>
      <c r="M40" s="75">
        <f>K40/10*L40/2</f>
        <v>13.874999999999998</v>
      </c>
      <c r="N40" s="76"/>
      <c r="O40" s="59"/>
      <c r="P40" s="59"/>
      <c r="Q40" s="60"/>
      <c r="R40" s="77"/>
    </row>
    <row r="41" spans="1:18" ht="15.75">
      <c r="A41" s="72"/>
      <c r="B41" s="99"/>
      <c r="C41" s="73" t="s">
        <v>19</v>
      </c>
      <c r="D41" s="57">
        <v>5.3</v>
      </c>
      <c r="E41" s="57">
        <v>5.6</v>
      </c>
      <c r="F41" s="57">
        <v>6</v>
      </c>
      <c r="G41" s="57">
        <v>5.2</v>
      </c>
      <c r="H41" s="57">
        <v>5.7</v>
      </c>
      <c r="I41" s="57">
        <v>5.4</v>
      </c>
      <c r="J41" s="74"/>
      <c r="K41" s="69">
        <f t="shared" si="2"/>
        <v>5.499999999999999</v>
      </c>
      <c r="L41" s="59">
        <v>10</v>
      </c>
      <c r="M41" s="75">
        <f>K41/10*L41/2</f>
        <v>2.7499999999999996</v>
      </c>
      <c r="N41" s="76"/>
      <c r="O41" s="59"/>
      <c r="P41" s="59"/>
      <c r="Q41" s="60"/>
      <c r="R41" s="77"/>
    </row>
    <row r="42" spans="1:18" ht="15.75">
      <c r="A42" s="72"/>
      <c r="B42" s="99"/>
      <c r="C42" s="73" t="s">
        <v>20</v>
      </c>
      <c r="D42" s="57">
        <v>5.4</v>
      </c>
      <c r="E42" s="57">
        <v>5.6</v>
      </c>
      <c r="F42" s="57">
        <v>6</v>
      </c>
      <c r="G42" s="57">
        <v>5.2</v>
      </c>
      <c r="H42" s="57">
        <v>5.7</v>
      </c>
      <c r="I42" s="57">
        <v>5.4</v>
      </c>
      <c r="J42" s="74"/>
      <c r="K42" s="69">
        <f t="shared" si="2"/>
        <v>5.5249999999999995</v>
      </c>
      <c r="L42" s="59">
        <v>40</v>
      </c>
      <c r="M42" s="75">
        <f>K42/10*L42/2</f>
        <v>11.05</v>
      </c>
      <c r="N42" s="76"/>
      <c r="O42" s="59"/>
      <c r="P42" s="59"/>
      <c r="Q42" s="60"/>
      <c r="R42" s="77"/>
    </row>
    <row r="43" spans="1:18" ht="15.75">
      <c r="A43" s="72"/>
      <c r="B43" s="99"/>
      <c r="C43" s="73"/>
      <c r="J43" s="74"/>
      <c r="K43" s="69"/>
      <c r="L43" s="59"/>
      <c r="M43" s="75"/>
      <c r="N43" s="76"/>
      <c r="O43" s="59"/>
      <c r="P43" s="59"/>
      <c r="Q43" s="60"/>
      <c r="R43" s="77"/>
    </row>
    <row r="44" spans="1:18" ht="15.75">
      <c r="A44" s="72"/>
      <c r="B44" s="99"/>
      <c r="C44" s="73" t="s">
        <v>21</v>
      </c>
      <c r="D44" s="57">
        <v>5.3</v>
      </c>
      <c r="E44" s="57">
        <v>5.9</v>
      </c>
      <c r="F44" s="57">
        <v>5.4</v>
      </c>
      <c r="G44" s="57">
        <v>5.5</v>
      </c>
      <c r="H44" s="57">
        <v>5.8</v>
      </c>
      <c r="I44" s="57">
        <v>5.3</v>
      </c>
      <c r="J44" s="74"/>
      <c r="K44" s="69">
        <f aca="true" t="shared" si="3" ref="K44:K50">(SUM(D44:I44)-MAX(D44:I44)-MIN(D44:I44))/4</f>
        <v>5.500000000000001</v>
      </c>
      <c r="L44" s="59">
        <v>50</v>
      </c>
      <c r="M44" s="75">
        <f>K44/10*L44/2</f>
        <v>13.750000000000002</v>
      </c>
      <c r="N44" s="76"/>
      <c r="O44" s="59"/>
      <c r="P44" s="59"/>
      <c r="Q44" s="60"/>
      <c r="R44" s="77"/>
    </row>
    <row r="45" spans="1:18" ht="15.75">
      <c r="A45" s="72"/>
      <c r="B45" s="99"/>
      <c r="C45" s="73" t="s">
        <v>22</v>
      </c>
      <c r="D45" s="57">
        <v>5.3</v>
      </c>
      <c r="E45" s="57">
        <v>5.7</v>
      </c>
      <c r="F45" s="57">
        <v>5.4</v>
      </c>
      <c r="G45" s="57">
        <v>5.5</v>
      </c>
      <c r="H45" s="57">
        <v>5.8</v>
      </c>
      <c r="I45" s="57">
        <v>5.4</v>
      </c>
      <c r="J45" s="74"/>
      <c r="K45" s="69">
        <f t="shared" si="3"/>
        <v>5.5</v>
      </c>
      <c r="L45" s="59">
        <v>20</v>
      </c>
      <c r="M45" s="75">
        <f>K45/10*L45/2</f>
        <v>5.5</v>
      </c>
      <c r="N45" s="76"/>
      <c r="O45" s="59"/>
      <c r="P45" s="59"/>
      <c r="Q45" s="60"/>
      <c r="R45" s="172"/>
    </row>
    <row r="46" spans="1:18" ht="16.5" thickBot="1">
      <c r="A46" s="67"/>
      <c r="B46" s="100"/>
      <c r="C46" s="78" t="s">
        <v>23</v>
      </c>
      <c r="D46" s="57">
        <v>5.4</v>
      </c>
      <c r="E46" s="57">
        <v>5.7</v>
      </c>
      <c r="F46" s="57">
        <v>5.3</v>
      </c>
      <c r="G46" s="57">
        <v>5.4</v>
      </c>
      <c r="H46" s="57">
        <v>5.7</v>
      </c>
      <c r="I46" s="57">
        <v>5.4</v>
      </c>
      <c r="J46" s="74"/>
      <c r="K46" s="69">
        <f t="shared" si="3"/>
        <v>5.475000000000001</v>
      </c>
      <c r="L46" s="79">
        <v>30</v>
      </c>
      <c r="M46" s="75">
        <f>K46/10*L46/2</f>
        <v>8.212500000000002</v>
      </c>
      <c r="N46" s="80"/>
      <c r="O46" s="79"/>
      <c r="P46" s="79"/>
      <c r="Q46" s="85"/>
      <c r="R46" s="86"/>
    </row>
    <row r="47" spans="1:19" ht="16.5" thickBot="1">
      <c r="A47" s="83">
        <f>A39+1</f>
        <v>5</v>
      </c>
      <c r="B47" s="95" t="s">
        <v>171</v>
      </c>
      <c r="C47" s="68"/>
      <c r="D47" s="68">
        <v>1</v>
      </c>
      <c r="E47" s="68">
        <v>2</v>
      </c>
      <c r="F47" s="68">
        <v>3</v>
      </c>
      <c r="G47" s="68">
        <v>4</v>
      </c>
      <c r="H47" s="68">
        <v>5</v>
      </c>
      <c r="I47" s="68">
        <v>6</v>
      </c>
      <c r="J47" s="68">
        <v>7</v>
      </c>
      <c r="K47" s="69">
        <f t="shared" si="3"/>
        <v>3.5</v>
      </c>
      <c r="L47" s="58" t="s">
        <v>17</v>
      </c>
      <c r="M47" s="70"/>
      <c r="N47" s="96">
        <f>SUM(M48:M54)</f>
        <v>55.0625</v>
      </c>
      <c r="O47" s="58">
        <f>N47/2</f>
        <v>27.53125</v>
      </c>
      <c r="P47" s="97">
        <v>41.596</v>
      </c>
      <c r="Q47" s="98">
        <f>P47/2</f>
        <v>20.798</v>
      </c>
      <c r="R47" s="71">
        <f>N47+P47</f>
        <v>96.6585</v>
      </c>
      <c r="S47">
        <f>R47/2</f>
        <v>48.32925</v>
      </c>
    </row>
    <row r="48" spans="1:18" ht="15.75">
      <c r="A48" s="72"/>
      <c r="B48" s="99" t="s">
        <v>103</v>
      </c>
      <c r="C48" s="73" t="s">
        <v>18</v>
      </c>
      <c r="D48" s="74">
        <v>5.2</v>
      </c>
      <c r="E48" s="74">
        <v>5.6</v>
      </c>
      <c r="F48" s="74">
        <v>5.8</v>
      </c>
      <c r="G48" s="74">
        <v>5</v>
      </c>
      <c r="H48" s="74">
        <v>5.9</v>
      </c>
      <c r="I48" s="74">
        <v>5.6</v>
      </c>
      <c r="J48" s="74"/>
      <c r="K48" s="69">
        <f t="shared" si="3"/>
        <v>5.550000000000001</v>
      </c>
      <c r="L48" s="59">
        <v>50</v>
      </c>
      <c r="M48" s="75">
        <f>K48/10*L48/2</f>
        <v>13.875000000000002</v>
      </c>
      <c r="N48" s="76"/>
      <c r="O48" s="59"/>
      <c r="P48" s="59"/>
      <c r="Q48" s="60"/>
      <c r="R48" s="77"/>
    </row>
    <row r="49" spans="1:18" ht="15.75">
      <c r="A49" s="72"/>
      <c r="B49" s="99"/>
      <c r="C49" s="73" t="s">
        <v>19</v>
      </c>
      <c r="D49" s="74">
        <v>5.2</v>
      </c>
      <c r="E49" s="74">
        <v>5.6</v>
      </c>
      <c r="F49" s="74">
        <v>5.9</v>
      </c>
      <c r="G49" s="74">
        <v>5.1</v>
      </c>
      <c r="H49" s="74">
        <v>5.9</v>
      </c>
      <c r="I49" s="74">
        <v>5.7</v>
      </c>
      <c r="J49" s="74"/>
      <c r="K49" s="69">
        <f t="shared" si="3"/>
        <v>5.600000000000001</v>
      </c>
      <c r="L49" s="59">
        <v>10</v>
      </c>
      <c r="M49" s="75">
        <f>K49/10*L49/2</f>
        <v>2.8000000000000007</v>
      </c>
      <c r="N49" s="76"/>
      <c r="O49" s="59"/>
      <c r="P49" s="59"/>
      <c r="Q49" s="60"/>
      <c r="R49" s="77"/>
    </row>
    <row r="50" spans="1:18" ht="15.75">
      <c r="A50" s="72"/>
      <c r="B50" s="99"/>
      <c r="C50" s="73" t="s">
        <v>20</v>
      </c>
      <c r="D50" s="74">
        <v>5.1</v>
      </c>
      <c r="E50" s="74">
        <v>5.5</v>
      </c>
      <c r="F50" s="74">
        <v>5.9</v>
      </c>
      <c r="G50" s="74">
        <v>5.2</v>
      </c>
      <c r="H50" s="74">
        <v>5.9</v>
      </c>
      <c r="I50" s="74">
        <v>5.8</v>
      </c>
      <c r="J50" s="74"/>
      <c r="K50" s="69">
        <f t="shared" si="3"/>
        <v>5.6</v>
      </c>
      <c r="L50" s="59">
        <v>40</v>
      </c>
      <c r="M50" s="75">
        <f>K50/10*L50/2</f>
        <v>11.2</v>
      </c>
      <c r="N50" s="76"/>
      <c r="O50" s="59"/>
      <c r="P50" s="59"/>
      <c r="Q50" s="60"/>
      <c r="R50" s="77"/>
    </row>
    <row r="51" spans="1:18" ht="15.75">
      <c r="A51" s="72"/>
      <c r="B51" s="99"/>
      <c r="C51" s="73"/>
      <c r="D51" s="73"/>
      <c r="E51" s="74"/>
      <c r="F51" s="73"/>
      <c r="G51" s="74"/>
      <c r="H51" s="74"/>
      <c r="I51" s="74"/>
      <c r="J51" s="74"/>
      <c r="K51" s="69"/>
      <c r="L51" s="59"/>
      <c r="M51" s="75"/>
      <c r="N51" s="76"/>
      <c r="O51" s="59"/>
      <c r="P51" s="59"/>
      <c r="Q51" s="60"/>
      <c r="R51" s="77"/>
    </row>
    <row r="52" spans="1:18" ht="15.75">
      <c r="A52" s="72"/>
      <c r="B52" s="99"/>
      <c r="C52" s="73" t="s">
        <v>21</v>
      </c>
      <c r="D52" s="74">
        <v>5.2</v>
      </c>
      <c r="E52" s="74">
        <v>5.8</v>
      </c>
      <c r="F52" s="74">
        <v>5.4</v>
      </c>
      <c r="G52" s="74">
        <v>5.4</v>
      </c>
      <c r="H52" s="74">
        <v>5.7</v>
      </c>
      <c r="I52" s="74">
        <v>5.3</v>
      </c>
      <c r="J52" s="74"/>
      <c r="K52" s="69">
        <f aca="true" t="shared" si="4" ref="K52:K58">(SUM(D52:I52)-MAX(D52:I52)-MIN(D52:I52))/4</f>
        <v>5.449999999999999</v>
      </c>
      <c r="L52" s="59">
        <v>50</v>
      </c>
      <c r="M52" s="75">
        <f>K52/10*L52/2</f>
        <v>13.624999999999998</v>
      </c>
      <c r="N52" s="76"/>
      <c r="O52" s="59"/>
      <c r="P52" s="59"/>
      <c r="Q52" s="60"/>
      <c r="R52" s="77"/>
    </row>
    <row r="53" spans="1:18" ht="15.75">
      <c r="A53" s="72"/>
      <c r="B53" s="99"/>
      <c r="C53" s="73" t="s">
        <v>22</v>
      </c>
      <c r="D53" s="74">
        <v>5.4</v>
      </c>
      <c r="E53" s="74">
        <v>5.9</v>
      </c>
      <c r="F53" s="74">
        <v>5.4</v>
      </c>
      <c r="G53" s="74">
        <v>5.3</v>
      </c>
      <c r="H53" s="74">
        <v>5.6</v>
      </c>
      <c r="I53" s="74">
        <v>5.3</v>
      </c>
      <c r="J53" s="74"/>
      <c r="K53" s="69">
        <f t="shared" si="4"/>
        <v>5.425</v>
      </c>
      <c r="L53" s="59">
        <v>20</v>
      </c>
      <c r="M53" s="75">
        <f>K53/10*L53/2</f>
        <v>5.425</v>
      </c>
      <c r="N53" s="76"/>
      <c r="O53" s="59"/>
      <c r="P53" s="59"/>
      <c r="Q53" s="60"/>
      <c r="R53" s="77"/>
    </row>
    <row r="54" spans="1:18" ht="16.5" thickBot="1">
      <c r="A54" s="72"/>
      <c r="B54" s="99"/>
      <c r="C54" s="73" t="s">
        <v>23</v>
      </c>
      <c r="D54" s="74">
        <v>5.3</v>
      </c>
      <c r="E54" s="74">
        <v>5.9</v>
      </c>
      <c r="F54" s="74">
        <v>5.4</v>
      </c>
      <c r="G54" s="74">
        <v>5.2</v>
      </c>
      <c r="H54" s="74">
        <v>5.7</v>
      </c>
      <c r="I54" s="74">
        <v>5.3</v>
      </c>
      <c r="J54" s="74"/>
      <c r="K54" s="69">
        <f t="shared" si="4"/>
        <v>5.425</v>
      </c>
      <c r="L54" s="79">
        <v>30</v>
      </c>
      <c r="M54" s="75">
        <f>K54/10*L54/2</f>
        <v>8.1375</v>
      </c>
      <c r="N54" s="76"/>
      <c r="O54" s="79"/>
      <c r="P54" s="79"/>
      <c r="Q54" s="81"/>
      <c r="R54" s="82"/>
    </row>
    <row r="55" spans="1:19" ht="16.5" thickBot="1">
      <c r="A55" s="83">
        <f>A47+1</f>
        <v>6</v>
      </c>
      <c r="B55" s="95" t="s">
        <v>116</v>
      </c>
      <c r="C55" s="68"/>
      <c r="D55" s="68">
        <v>1</v>
      </c>
      <c r="E55" s="68">
        <v>2</v>
      </c>
      <c r="F55" s="68">
        <v>3</v>
      </c>
      <c r="G55" s="68">
        <v>4</v>
      </c>
      <c r="H55" s="68">
        <v>5</v>
      </c>
      <c r="I55" s="68">
        <v>6</v>
      </c>
      <c r="J55" s="68">
        <v>7</v>
      </c>
      <c r="K55" s="69">
        <f t="shared" si="4"/>
        <v>3.5</v>
      </c>
      <c r="L55" s="58" t="s">
        <v>17</v>
      </c>
      <c r="M55" s="70"/>
      <c r="N55" s="96">
        <f>SUM(M56:M62)</f>
        <v>57.150000000000006</v>
      </c>
      <c r="O55" s="58">
        <f>N55/2</f>
        <v>28.575000000000003</v>
      </c>
      <c r="P55" s="97">
        <v>40.704</v>
      </c>
      <c r="Q55" s="98">
        <f>P55/2</f>
        <v>20.352</v>
      </c>
      <c r="R55" s="71">
        <f>N55+P55</f>
        <v>97.85400000000001</v>
      </c>
      <c r="S55">
        <f>R55/2</f>
        <v>48.92700000000001</v>
      </c>
    </row>
    <row r="56" spans="1:18" ht="15.75">
      <c r="A56" s="72"/>
      <c r="B56" s="99" t="s">
        <v>78</v>
      </c>
      <c r="C56" s="73" t="s">
        <v>18</v>
      </c>
      <c r="D56" s="74">
        <v>5.1</v>
      </c>
      <c r="E56" s="74">
        <v>5.7</v>
      </c>
      <c r="F56" s="74">
        <v>6.1</v>
      </c>
      <c r="G56" s="74">
        <v>5.5</v>
      </c>
      <c r="H56" s="74">
        <v>6.1</v>
      </c>
      <c r="I56" s="74">
        <v>6.1</v>
      </c>
      <c r="J56" s="74"/>
      <c r="K56" s="69">
        <f t="shared" si="4"/>
        <v>5.85</v>
      </c>
      <c r="L56" s="59">
        <v>50</v>
      </c>
      <c r="M56" s="75">
        <f>K56/10*L56/2</f>
        <v>14.625</v>
      </c>
      <c r="N56" s="76"/>
      <c r="O56" s="59"/>
      <c r="P56" s="59"/>
      <c r="Q56" s="60"/>
      <c r="R56" s="77"/>
    </row>
    <row r="57" spans="1:18" ht="15.75">
      <c r="A57" s="72"/>
      <c r="B57" s="99"/>
      <c r="C57" s="73" t="s">
        <v>19</v>
      </c>
      <c r="D57" s="74">
        <v>5.1</v>
      </c>
      <c r="E57" s="74">
        <v>5.7</v>
      </c>
      <c r="F57" s="74">
        <v>6</v>
      </c>
      <c r="G57" s="74">
        <v>5.5</v>
      </c>
      <c r="H57" s="74">
        <v>6.1</v>
      </c>
      <c r="I57" s="74">
        <v>6.1</v>
      </c>
      <c r="J57" s="74"/>
      <c r="K57" s="69">
        <f t="shared" si="4"/>
        <v>5.824999999999999</v>
      </c>
      <c r="L57" s="59">
        <v>10</v>
      </c>
      <c r="M57" s="75">
        <f>K57/10*L57/2</f>
        <v>2.9124999999999996</v>
      </c>
      <c r="N57" s="76"/>
      <c r="O57" s="59"/>
      <c r="P57" s="59"/>
      <c r="Q57" s="60"/>
      <c r="R57" s="77"/>
    </row>
    <row r="58" spans="1:18" ht="15.75">
      <c r="A58" s="72"/>
      <c r="B58" s="99"/>
      <c r="C58" s="73" t="s">
        <v>20</v>
      </c>
      <c r="D58" s="74">
        <v>5.2</v>
      </c>
      <c r="E58" s="74">
        <v>5.6</v>
      </c>
      <c r="F58" s="74">
        <v>6.1</v>
      </c>
      <c r="G58" s="74">
        <v>5.6</v>
      </c>
      <c r="H58" s="74">
        <v>6.1</v>
      </c>
      <c r="I58" s="74">
        <v>6.1</v>
      </c>
      <c r="J58" s="74"/>
      <c r="K58" s="69">
        <f t="shared" si="4"/>
        <v>5.8500000000000005</v>
      </c>
      <c r="L58" s="59">
        <v>40</v>
      </c>
      <c r="M58" s="75">
        <f>K58/10*L58/2</f>
        <v>11.700000000000001</v>
      </c>
      <c r="N58" s="76"/>
      <c r="O58" s="59"/>
      <c r="P58" s="59"/>
      <c r="Q58" s="60"/>
      <c r="R58" s="77"/>
    </row>
    <row r="59" spans="1:18" ht="15.75">
      <c r="A59" s="72"/>
      <c r="B59" s="99"/>
      <c r="C59" s="73"/>
      <c r="D59" s="74"/>
      <c r="E59" s="73"/>
      <c r="F59" s="74"/>
      <c r="G59" s="73"/>
      <c r="H59" s="73"/>
      <c r="I59" s="73"/>
      <c r="J59" s="74"/>
      <c r="K59" s="69"/>
      <c r="L59" s="59"/>
      <c r="M59" s="75"/>
      <c r="N59" s="76"/>
      <c r="O59" s="59"/>
      <c r="P59" s="59"/>
      <c r="Q59" s="60"/>
      <c r="R59" s="77"/>
    </row>
    <row r="60" spans="1:18" ht="15.75">
      <c r="A60" s="72"/>
      <c r="B60" s="99"/>
      <c r="C60" s="73" t="s">
        <v>21</v>
      </c>
      <c r="D60" s="74">
        <v>5.3</v>
      </c>
      <c r="E60" s="74">
        <v>6</v>
      </c>
      <c r="F60" s="74">
        <v>5.7</v>
      </c>
      <c r="G60" s="74">
        <v>5.6</v>
      </c>
      <c r="H60" s="74">
        <v>5.8</v>
      </c>
      <c r="I60" s="74">
        <v>5.3</v>
      </c>
      <c r="J60" s="74"/>
      <c r="K60" s="69">
        <f>(SUM(D60:I60)-MAX(D60:I60)-MIN(D60:I60))/4</f>
        <v>5.6000000000000005</v>
      </c>
      <c r="L60" s="59">
        <v>50</v>
      </c>
      <c r="M60" s="75">
        <f>K60/10*L60/2</f>
        <v>14.000000000000002</v>
      </c>
      <c r="N60" s="76"/>
      <c r="O60" s="59"/>
      <c r="P60" s="59"/>
      <c r="Q60" s="60"/>
      <c r="R60" s="77"/>
    </row>
    <row r="61" spans="1:18" ht="15.75">
      <c r="A61" s="72"/>
      <c r="B61" s="99"/>
      <c r="C61" s="73" t="s">
        <v>22</v>
      </c>
      <c r="D61" s="74">
        <v>5.5</v>
      </c>
      <c r="E61" s="74">
        <v>5.9</v>
      </c>
      <c r="F61" s="74">
        <v>5.7</v>
      </c>
      <c r="G61" s="74">
        <v>5.6</v>
      </c>
      <c r="H61" s="74">
        <v>5.7</v>
      </c>
      <c r="I61" s="74">
        <v>5.4</v>
      </c>
      <c r="J61" s="74"/>
      <c r="K61" s="69">
        <f>(SUM(D61:I61)-MAX(D61:I61)-MIN(D61:I61))/4</f>
        <v>5.625000000000002</v>
      </c>
      <c r="L61" s="59">
        <v>20</v>
      </c>
      <c r="M61" s="75">
        <f>K61/10*L61/2</f>
        <v>5.625000000000002</v>
      </c>
      <c r="N61" s="76"/>
      <c r="O61" s="59"/>
      <c r="P61" s="59"/>
      <c r="Q61" s="60"/>
      <c r="R61" s="172"/>
    </row>
    <row r="62" spans="1:18" ht="16.5" thickBot="1">
      <c r="A62" s="67"/>
      <c r="B62" s="100"/>
      <c r="C62" s="78" t="s">
        <v>23</v>
      </c>
      <c r="D62" s="74">
        <v>5.3</v>
      </c>
      <c r="E62" s="78">
        <v>6.1</v>
      </c>
      <c r="F62" s="74">
        <v>5.7</v>
      </c>
      <c r="G62" s="74">
        <v>5.4</v>
      </c>
      <c r="H62" s="78">
        <v>5.7</v>
      </c>
      <c r="I62" s="74">
        <v>5.3</v>
      </c>
      <c r="J62" s="74"/>
      <c r="K62" s="69">
        <f>(SUM(D62:I62)-MAX(D62:I62)-MIN(D62:I62))/4</f>
        <v>5.5249999999999995</v>
      </c>
      <c r="L62" s="79">
        <v>30</v>
      </c>
      <c r="M62" s="75">
        <f>K62/10*L62/2</f>
        <v>8.2875</v>
      </c>
      <c r="N62" s="80"/>
      <c r="O62" s="87"/>
      <c r="P62" s="87"/>
      <c r="Q62" s="85"/>
      <c r="R62" s="86"/>
    </row>
    <row r="63" spans="1:19" ht="16.5" thickBot="1">
      <c r="A63" s="83">
        <f>A55+1</f>
        <v>7</v>
      </c>
      <c r="B63" s="95" t="s">
        <v>157</v>
      </c>
      <c r="C63" s="68"/>
      <c r="D63" s="68">
        <v>1</v>
      </c>
      <c r="E63" s="68">
        <v>2</v>
      </c>
      <c r="F63" s="68">
        <v>3</v>
      </c>
      <c r="G63" s="68">
        <v>4</v>
      </c>
      <c r="H63" s="68">
        <v>5</v>
      </c>
      <c r="I63" s="68">
        <v>6</v>
      </c>
      <c r="J63" s="68">
        <v>7</v>
      </c>
      <c r="K63" s="88">
        <f>(SUM(D63:J63)-MAX(D63:J63)-MIN(D63:J63))/5</f>
        <v>4</v>
      </c>
      <c r="L63" s="58" t="s">
        <v>17</v>
      </c>
      <c r="M63" s="70"/>
      <c r="N63" s="96">
        <f>SUM(M64:M70)</f>
        <v>56.925</v>
      </c>
      <c r="O63" s="58">
        <f>N63/2</f>
        <v>28.4625</v>
      </c>
      <c r="P63" s="97">
        <v>39.435</v>
      </c>
      <c r="Q63" s="98">
        <f>P63/2</f>
        <v>19.7175</v>
      </c>
      <c r="R63" s="71">
        <f>N63+P63</f>
        <v>96.36</v>
      </c>
      <c r="S63">
        <f>R63/2</f>
        <v>48.18</v>
      </c>
    </row>
    <row r="64" spans="1:18" ht="15.75">
      <c r="A64" s="72"/>
      <c r="B64" s="99" t="s">
        <v>57</v>
      </c>
      <c r="C64" s="73" t="s">
        <v>18</v>
      </c>
      <c r="D64" s="74">
        <v>5.4</v>
      </c>
      <c r="E64" s="74">
        <v>5.6</v>
      </c>
      <c r="F64" s="74">
        <v>6</v>
      </c>
      <c r="G64" s="74">
        <v>5.7</v>
      </c>
      <c r="H64" s="74">
        <v>5.9</v>
      </c>
      <c r="I64" s="74">
        <v>5.9</v>
      </c>
      <c r="J64" s="74"/>
      <c r="K64" s="69">
        <f>(SUM(D64:I64)-MAX(D64:I64)-MIN(D64:I64))/4</f>
        <v>5.775</v>
      </c>
      <c r="L64" s="59">
        <v>50</v>
      </c>
      <c r="M64" s="75">
        <f>K64/10*L64/2</f>
        <v>14.4375</v>
      </c>
      <c r="N64" s="76"/>
      <c r="O64" s="59"/>
      <c r="P64" s="59"/>
      <c r="Q64" s="60"/>
      <c r="R64" s="77"/>
    </row>
    <row r="65" spans="1:18" ht="15.75">
      <c r="A65" s="72"/>
      <c r="B65" s="99"/>
      <c r="C65" s="73" t="s">
        <v>19</v>
      </c>
      <c r="D65" s="74">
        <v>5.4</v>
      </c>
      <c r="E65" s="74">
        <v>5.6</v>
      </c>
      <c r="F65" s="74">
        <v>6.1</v>
      </c>
      <c r="G65" s="74">
        <v>5.7</v>
      </c>
      <c r="H65" s="74">
        <v>5.8</v>
      </c>
      <c r="I65" s="74">
        <v>5.9</v>
      </c>
      <c r="J65" s="74"/>
      <c r="K65" s="69">
        <f>(SUM(D65:I65)-MAX(D65:I65)-MIN(D65:I65))/4</f>
        <v>5.75</v>
      </c>
      <c r="L65" s="59">
        <v>10</v>
      </c>
      <c r="M65" s="75">
        <f>K65/10*L65/2</f>
        <v>2.875</v>
      </c>
      <c r="N65" s="76"/>
      <c r="O65" s="59"/>
      <c r="P65" s="59"/>
      <c r="Q65" s="60"/>
      <c r="R65" s="77"/>
    </row>
    <row r="66" spans="1:18" ht="15.75">
      <c r="A66" s="72"/>
      <c r="B66" s="99"/>
      <c r="C66" s="73" t="s">
        <v>20</v>
      </c>
      <c r="D66" s="74">
        <v>5.3</v>
      </c>
      <c r="E66" s="74">
        <v>5.6</v>
      </c>
      <c r="F66" s="74">
        <v>5.9</v>
      </c>
      <c r="G66" s="74">
        <v>5.8</v>
      </c>
      <c r="H66" s="74">
        <v>5.7</v>
      </c>
      <c r="I66" s="74">
        <v>5.9</v>
      </c>
      <c r="J66" s="74"/>
      <c r="K66" s="69">
        <f>(SUM(D66:I66)-MAX(D66:I66)-MIN(D66:I66))/4</f>
        <v>5.749999999999999</v>
      </c>
      <c r="L66" s="59">
        <v>40</v>
      </c>
      <c r="M66" s="75">
        <f>K66/10*L66/2</f>
        <v>11.5</v>
      </c>
      <c r="N66" s="76"/>
      <c r="O66" s="59"/>
      <c r="P66" s="59"/>
      <c r="Q66" s="60"/>
      <c r="R66" s="77"/>
    </row>
    <row r="67" spans="1:18" ht="15.75">
      <c r="A67" s="72"/>
      <c r="B67" s="99"/>
      <c r="C67" s="73"/>
      <c r="D67" s="74"/>
      <c r="E67" s="74"/>
      <c r="F67" s="73"/>
      <c r="G67" s="74"/>
      <c r="H67" s="74"/>
      <c r="I67" s="74"/>
      <c r="J67" s="74"/>
      <c r="K67" s="69"/>
      <c r="L67" s="59"/>
      <c r="M67" s="75"/>
      <c r="N67" s="76"/>
      <c r="O67" s="59"/>
      <c r="P67" s="59"/>
      <c r="Q67" s="60"/>
      <c r="R67" s="77"/>
    </row>
    <row r="68" spans="1:18" ht="15.75">
      <c r="A68" s="72"/>
      <c r="B68" s="99"/>
      <c r="C68" s="73" t="s">
        <v>21</v>
      </c>
      <c r="D68" s="74">
        <v>5.4</v>
      </c>
      <c r="E68" s="74">
        <v>5.9</v>
      </c>
      <c r="F68" s="74">
        <v>5.7</v>
      </c>
      <c r="G68" s="74">
        <v>5.7</v>
      </c>
      <c r="H68" s="74">
        <v>5.6</v>
      </c>
      <c r="I68" s="74">
        <v>5.5</v>
      </c>
      <c r="J68" s="74"/>
      <c r="K68" s="69">
        <f aca="true" t="shared" si="5" ref="K68:K74">(SUM(D68:I68)-MAX(D68:I68)-MIN(D68:I68))/4</f>
        <v>5.625</v>
      </c>
      <c r="L68" s="59">
        <v>50</v>
      </c>
      <c r="M68" s="75">
        <f>K68/10*L68/2</f>
        <v>14.0625</v>
      </c>
      <c r="N68" s="76"/>
      <c r="O68" s="59"/>
      <c r="P68" s="59"/>
      <c r="Q68" s="60"/>
      <c r="R68" s="77"/>
    </row>
    <row r="69" spans="1:18" ht="15.75">
      <c r="A69" s="72"/>
      <c r="B69" s="99"/>
      <c r="C69" s="73" t="s">
        <v>22</v>
      </c>
      <c r="D69" s="74">
        <v>5.3</v>
      </c>
      <c r="E69" s="74">
        <v>6</v>
      </c>
      <c r="F69" s="74">
        <v>5.8</v>
      </c>
      <c r="G69" s="74">
        <v>5.5</v>
      </c>
      <c r="H69" s="74">
        <v>5.7</v>
      </c>
      <c r="I69" s="74">
        <v>5.6</v>
      </c>
      <c r="J69" s="74"/>
      <c r="K69" s="69">
        <f t="shared" si="5"/>
        <v>5.6499999999999995</v>
      </c>
      <c r="L69" s="59">
        <v>20</v>
      </c>
      <c r="M69" s="75">
        <f>K69/10*L69/2</f>
        <v>5.6499999999999995</v>
      </c>
      <c r="N69" s="76"/>
      <c r="O69" s="59"/>
      <c r="P69" s="59"/>
      <c r="Q69" s="60"/>
      <c r="R69" s="172"/>
    </row>
    <row r="70" spans="1:18" ht="16.5" thickBot="1">
      <c r="A70" s="67"/>
      <c r="B70" s="100"/>
      <c r="C70" s="78" t="s">
        <v>23</v>
      </c>
      <c r="D70" s="74">
        <v>5.5</v>
      </c>
      <c r="E70" s="74">
        <v>6.1</v>
      </c>
      <c r="F70" s="74">
        <v>5.7</v>
      </c>
      <c r="G70" s="74">
        <v>5.6</v>
      </c>
      <c r="H70" s="74">
        <v>5.6</v>
      </c>
      <c r="I70" s="74">
        <v>5.5</v>
      </c>
      <c r="J70" s="74"/>
      <c r="K70" s="69">
        <f t="shared" si="5"/>
        <v>5.6</v>
      </c>
      <c r="L70" s="79">
        <v>30</v>
      </c>
      <c r="M70" s="75">
        <f>K70/10*L70/2</f>
        <v>8.399999999999999</v>
      </c>
      <c r="N70" s="80"/>
      <c r="O70" s="87"/>
      <c r="P70" s="87"/>
      <c r="Q70" s="85"/>
      <c r="R70" s="86"/>
    </row>
    <row r="71" spans="1:19" ht="16.5" thickBot="1">
      <c r="A71" s="83">
        <f>A63+1</f>
        <v>8</v>
      </c>
      <c r="B71" s="95" t="s">
        <v>106</v>
      </c>
      <c r="C71" s="68"/>
      <c r="D71" s="68">
        <v>1</v>
      </c>
      <c r="E71" s="68">
        <v>2</v>
      </c>
      <c r="F71" s="68">
        <v>3</v>
      </c>
      <c r="G71" s="68">
        <v>4</v>
      </c>
      <c r="H71" s="68">
        <v>5</v>
      </c>
      <c r="I71" s="68">
        <v>6</v>
      </c>
      <c r="J71" s="68">
        <v>7</v>
      </c>
      <c r="K71" s="69">
        <f t="shared" si="5"/>
        <v>3.5</v>
      </c>
      <c r="L71" s="58" t="s">
        <v>17</v>
      </c>
      <c r="M71" s="70"/>
      <c r="N71" s="96">
        <f>SUM(M72:M78)</f>
        <v>58.73750000000001</v>
      </c>
      <c r="O71" s="58">
        <f>N71/2</f>
        <v>29.368750000000006</v>
      </c>
      <c r="P71" s="97">
        <v>45.06</v>
      </c>
      <c r="Q71" s="98">
        <f>P71/2</f>
        <v>22.53</v>
      </c>
      <c r="R71" s="71">
        <f>N71+P71</f>
        <v>103.79750000000001</v>
      </c>
      <c r="S71">
        <f>R71/2</f>
        <v>51.89875000000001</v>
      </c>
    </row>
    <row r="72" spans="1:18" ht="15.75">
      <c r="A72" s="72"/>
      <c r="B72" s="99" t="s">
        <v>103</v>
      </c>
      <c r="C72" s="73" t="s">
        <v>18</v>
      </c>
      <c r="D72" s="74">
        <v>5.6</v>
      </c>
      <c r="E72" s="74">
        <v>6.4</v>
      </c>
      <c r="F72" s="74">
        <v>6.2</v>
      </c>
      <c r="G72" s="74">
        <v>5.6</v>
      </c>
      <c r="H72" s="74">
        <v>6.3</v>
      </c>
      <c r="I72" s="74">
        <v>6.2</v>
      </c>
      <c r="J72" s="74"/>
      <c r="K72" s="69">
        <f t="shared" si="5"/>
        <v>6.074999999999999</v>
      </c>
      <c r="L72" s="59">
        <v>50</v>
      </c>
      <c r="M72" s="75">
        <f>K72/10*L72/2</f>
        <v>15.187499999999998</v>
      </c>
      <c r="N72" s="76"/>
      <c r="O72" s="59"/>
      <c r="P72" s="59"/>
      <c r="Q72" s="60"/>
      <c r="R72" s="77"/>
    </row>
    <row r="73" spans="1:18" ht="15.75">
      <c r="A73" s="72"/>
      <c r="B73" s="99"/>
      <c r="C73" s="73" t="s">
        <v>19</v>
      </c>
      <c r="D73" s="74">
        <v>5.6</v>
      </c>
      <c r="E73" s="74">
        <v>6.4</v>
      </c>
      <c r="F73" s="74">
        <v>6.2</v>
      </c>
      <c r="G73" s="74">
        <v>5.6</v>
      </c>
      <c r="H73" s="74">
        <v>6.3</v>
      </c>
      <c r="I73" s="74">
        <v>6.1</v>
      </c>
      <c r="J73" s="74"/>
      <c r="K73" s="69">
        <f t="shared" si="5"/>
        <v>6.049999999999999</v>
      </c>
      <c r="L73" s="59">
        <v>10</v>
      </c>
      <c r="M73" s="75">
        <f>K73/10*L73/2</f>
        <v>3.0249999999999995</v>
      </c>
      <c r="N73" s="76"/>
      <c r="O73" s="59"/>
      <c r="P73" s="59"/>
      <c r="Q73" s="60"/>
      <c r="R73" s="77"/>
    </row>
    <row r="74" spans="1:18" ht="15.75">
      <c r="A74" s="72"/>
      <c r="B74" s="99"/>
      <c r="C74" s="73" t="s">
        <v>20</v>
      </c>
      <c r="D74" s="74">
        <v>5.5</v>
      </c>
      <c r="E74" s="74">
        <v>6.4</v>
      </c>
      <c r="F74" s="74">
        <v>6.3</v>
      </c>
      <c r="G74" s="74">
        <v>5.7</v>
      </c>
      <c r="H74" s="74">
        <v>6.3</v>
      </c>
      <c r="I74" s="74">
        <v>6</v>
      </c>
      <c r="J74" s="74"/>
      <c r="K74" s="69">
        <f t="shared" si="5"/>
        <v>6.075000000000001</v>
      </c>
      <c r="L74" s="59">
        <v>40</v>
      </c>
      <c r="M74" s="75">
        <f>K74/10*L74/2</f>
        <v>12.150000000000002</v>
      </c>
      <c r="N74" s="76"/>
      <c r="O74" s="59"/>
      <c r="P74" s="59"/>
      <c r="Q74" s="60"/>
      <c r="R74" s="77"/>
    </row>
    <row r="75" spans="1:18" ht="15.75">
      <c r="A75" s="72"/>
      <c r="B75" s="99"/>
      <c r="C75" s="73"/>
      <c r="D75" s="74"/>
      <c r="E75" s="73"/>
      <c r="F75" s="73"/>
      <c r="G75" s="74"/>
      <c r="H75" s="74"/>
      <c r="I75" s="74"/>
      <c r="J75" s="74"/>
      <c r="K75" s="69"/>
      <c r="L75" s="59"/>
      <c r="M75" s="75"/>
      <c r="N75" s="76"/>
      <c r="O75" s="59"/>
      <c r="P75" s="59"/>
      <c r="Q75" s="60"/>
      <c r="R75" s="77"/>
    </row>
    <row r="76" spans="1:18" ht="15.75">
      <c r="A76" s="72"/>
      <c r="B76" s="99"/>
      <c r="C76" s="73" t="s">
        <v>21</v>
      </c>
      <c r="D76" s="74">
        <v>5.5</v>
      </c>
      <c r="E76" s="74">
        <v>6.1</v>
      </c>
      <c r="F76" s="74">
        <v>6</v>
      </c>
      <c r="G76" s="74">
        <v>5.6</v>
      </c>
      <c r="H76" s="74">
        <v>5.6</v>
      </c>
      <c r="I76" s="74">
        <v>5.5</v>
      </c>
      <c r="J76" s="74"/>
      <c r="K76" s="69">
        <f aca="true" t="shared" si="6" ref="K76:K82">(SUM(D76:I76)-MAX(D76:I76)-MIN(D76:I76))/4</f>
        <v>5.675000000000001</v>
      </c>
      <c r="L76" s="59">
        <v>50</v>
      </c>
      <c r="M76" s="75">
        <f>K76/10*L76/2</f>
        <v>14.187500000000004</v>
      </c>
      <c r="N76" s="76"/>
      <c r="O76" s="59"/>
      <c r="P76" s="59"/>
      <c r="Q76" s="60"/>
      <c r="R76" s="77"/>
    </row>
    <row r="77" spans="1:18" ht="15.75">
      <c r="A77" s="72"/>
      <c r="B77" s="99"/>
      <c r="C77" s="73" t="s">
        <v>22</v>
      </c>
      <c r="D77" s="74">
        <v>5.5</v>
      </c>
      <c r="E77" s="74">
        <v>6</v>
      </c>
      <c r="F77" s="74">
        <v>6</v>
      </c>
      <c r="G77" s="74">
        <v>5.6</v>
      </c>
      <c r="H77" s="74">
        <v>5.5</v>
      </c>
      <c r="I77" s="74">
        <v>5.6</v>
      </c>
      <c r="J77" s="74"/>
      <c r="K77" s="69">
        <f t="shared" si="6"/>
        <v>5.675000000000001</v>
      </c>
      <c r="L77" s="59">
        <v>20</v>
      </c>
      <c r="M77" s="75">
        <f>K77/10*L77/2</f>
        <v>5.675000000000001</v>
      </c>
      <c r="N77" s="76"/>
      <c r="O77" s="59"/>
      <c r="P77" s="59"/>
      <c r="Q77" s="60"/>
      <c r="R77" s="77"/>
    </row>
    <row r="78" spans="1:18" ht="16.5" thickBot="1">
      <c r="A78" s="67"/>
      <c r="B78" s="100"/>
      <c r="C78" s="78" t="s">
        <v>23</v>
      </c>
      <c r="D78" s="74">
        <v>5.4</v>
      </c>
      <c r="E78" s="74">
        <v>6.1</v>
      </c>
      <c r="F78" s="74">
        <v>6</v>
      </c>
      <c r="G78" s="74">
        <v>5.5</v>
      </c>
      <c r="H78" s="74">
        <v>5.6</v>
      </c>
      <c r="I78" s="74">
        <v>5.6</v>
      </c>
      <c r="J78" s="74"/>
      <c r="K78" s="69">
        <f t="shared" si="6"/>
        <v>5.675000000000001</v>
      </c>
      <c r="L78" s="79">
        <v>30</v>
      </c>
      <c r="M78" s="75">
        <f>K78/10*L78/2</f>
        <v>8.512500000000001</v>
      </c>
      <c r="N78" s="80"/>
      <c r="O78" s="87"/>
      <c r="P78" s="87"/>
      <c r="Q78" s="85"/>
      <c r="R78" s="86"/>
    </row>
    <row r="79" spans="1:19" ht="16.5" thickBot="1">
      <c r="A79" s="83">
        <f>A71+1</f>
        <v>9</v>
      </c>
      <c r="B79" s="95" t="s">
        <v>176</v>
      </c>
      <c r="C79" s="68"/>
      <c r="D79" s="68">
        <v>1</v>
      </c>
      <c r="E79" s="68">
        <v>2</v>
      </c>
      <c r="F79" s="68">
        <v>3</v>
      </c>
      <c r="G79" s="68">
        <v>4</v>
      </c>
      <c r="H79" s="68">
        <v>5</v>
      </c>
      <c r="I79" s="68">
        <v>6</v>
      </c>
      <c r="J79" s="68">
        <v>7</v>
      </c>
      <c r="K79" s="69">
        <f t="shared" si="6"/>
        <v>3.5</v>
      </c>
      <c r="L79" s="58" t="s">
        <v>17</v>
      </c>
      <c r="M79" s="70"/>
      <c r="N79" s="96">
        <f>SUM(M80:M86)</f>
        <v>58.737500000000004</v>
      </c>
      <c r="O79" s="58">
        <f>N79/2</f>
        <v>29.368750000000002</v>
      </c>
      <c r="P79" s="97">
        <v>42.11</v>
      </c>
      <c r="Q79" s="98">
        <f>P79/2</f>
        <v>21.055</v>
      </c>
      <c r="R79" s="71">
        <f>N79+P79</f>
        <v>100.8475</v>
      </c>
      <c r="S79">
        <f>R79/2</f>
        <v>50.42375</v>
      </c>
    </row>
    <row r="80" spans="1:18" ht="15.75">
      <c r="A80" s="72"/>
      <c r="B80" s="99" t="s">
        <v>78</v>
      </c>
      <c r="C80" s="73" t="s">
        <v>18</v>
      </c>
      <c r="D80" s="74">
        <v>6</v>
      </c>
      <c r="E80" s="74">
        <v>6.2</v>
      </c>
      <c r="F80" s="74">
        <v>6.2</v>
      </c>
      <c r="G80" s="74">
        <v>5.7</v>
      </c>
      <c r="H80" s="74">
        <v>5.9</v>
      </c>
      <c r="I80" s="74">
        <v>5.8</v>
      </c>
      <c r="J80" s="74"/>
      <c r="K80" s="69">
        <f t="shared" si="6"/>
        <v>5.975</v>
      </c>
      <c r="L80" s="59">
        <v>50</v>
      </c>
      <c r="M80" s="75">
        <f>K80/10*L80/2</f>
        <v>14.937499999999998</v>
      </c>
      <c r="N80" s="76"/>
      <c r="O80" s="59"/>
      <c r="P80" s="59"/>
      <c r="Q80" s="60"/>
      <c r="R80" s="77"/>
    </row>
    <row r="81" spans="1:18" ht="15.75">
      <c r="A81" s="72"/>
      <c r="B81" s="99"/>
      <c r="C81" s="73" t="s">
        <v>19</v>
      </c>
      <c r="D81" s="74">
        <v>6</v>
      </c>
      <c r="E81" s="74">
        <v>6.1</v>
      </c>
      <c r="F81" s="74">
        <v>6.2</v>
      </c>
      <c r="G81" s="74">
        <v>5.8</v>
      </c>
      <c r="H81" s="74">
        <v>5.8</v>
      </c>
      <c r="I81" s="74">
        <v>5.7</v>
      </c>
      <c r="J81" s="74"/>
      <c r="K81" s="69">
        <f t="shared" si="6"/>
        <v>5.925000000000001</v>
      </c>
      <c r="L81" s="59">
        <v>10</v>
      </c>
      <c r="M81" s="75">
        <f>K81/10*L81/2</f>
        <v>2.9625000000000004</v>
      </c>
      <c r="N81" s="76"/>
      <c r="O81" s="59"/>
      <c r="P81" s="59"/>
      <c r="Q81" s="60"/>
      <c r="R81" s="77"/>
    </row>
    <row r="82" spans="1:18" ht="15.75">
      <c r="A82" s="72"/>
      <c r="B82" s="99"/>
      <c r="C82" s="73" t="s">
        <v>20</v>
      </c>
      <c r="D82" s="74">
        <v>5.9</v>
      </c>
      <c r="E82" s="74">
        <v>6.2</v>
      </c>
      <c r="F82" s="74">
        <v>6.3</v>
      </c>
      <c r="G82" s="74">
        <v>5.8</v>
      </c>
      <c r="H82" s="74">
        <v>5.8</v>
      </c>
      <c r="I82" s="74">
        <v>5.8</v>
      </c>
      <c r="J82" s="74"/>
      <c r="K82" s="69">
        <f t="shared" si="6"/>
        <v>5.925000000000001</v>
      </c>
      <c r="L82" s="59">
        <v>40</v>
      </c>
      <c r="M82" s="75">
        <f>K82/10*L82/2</f>
        <v>11.850000000000001</v>
      </c>
      <c r="N82" s="76"/>
      <c r="O82" s="59"/>
      <c r="P82" s="59"/>
      <c r="Q82" s="60"/>
      <c r="R82" s="77"/>
    </row>
    <row r="83" spans="1:18" ht="15.75">
      <c r="A83" s="72"/>
      <c r="B83" s="99"/>
      <c r="C83" s="73"/>
      <c r="D83" s="74"/>
      <c r="E83" s="74"/>
      <c r="F83" s="73"/>
      <c r="G83" s="74"/>
      <c r="H83" s="73"/>
      <c r="I83" s="74"/>
      <c r="J83" s="74"/>
      <c r="K83" s="69"/>
      <c r="L83" s="59"/>
      <c r="M83" s="75"/>
      <c r="N83" s="76"/>
      <c r="O83" s="59"/>
      <c r="P83" s="59"/>
      <c r="Q83" s="60"/>
      <c r="R83" s="77"/>
    </row>
    <row r="84" spans="1:18" ht="15.75">
      <c r="A84" s="72"/>
      <c r="B84" s="99"/>
      <c r="C84" s="73" t="s">
        <v>21</v>
      </c>
      <c r="D84" s="74">
        <v>5.6</v>
      </c>
      <c r="E84" s="74">
        <v>6.3</v>
      </c>
      <c r="F84" s="74">
        <v>6</v>
      </c>
      <c r="G84" s="74">
        <v>5.8</v>
      </c>
      <c r="H84" s="74">
        <v>5.8</v>
      </c>
      <c r="I84" s="74">
        <v>5.6</v>
      </c>
      <c r="J84" s="74"/>
      <c r="K84" s="69">
        <f aca="true" t="shared" si="7" ref="K84:K90">(SUM(D84:I84)-MAX(D84:I84)-MIN(D84:I84))/4</f>
        <v>5.800000000000001</v>
      </c>
      <c r="L84" s="59">
        <v>50</v>
      </c>
      <c r="M84" s="75">
        <f>K84/10*L84/2</f>
        <v>14.500000000000002</v>
      </c>
      <c r="N84" s="76"/>
      <c r="O84" s="59"/>
      <c r="P84" s="59"/>
      <c r="Q84" s="60"/>
      <c r="R84" s="77"/>
    </row>
    <row r="85" spans="1:18" ht="15.75">
      <c r="A85" s="72"/>
      <c r="B85" s="99"/>
      <c r="C85" s="73" t="s">
        <v>22</v>
      </c>
      <c r="D85" s="74">
        <v>5.7</v>
      </c>
      <c r="E85" s="74">
        <v>6.2</v>
      </c>
      <c r="F85" s="74">
        <v>6.2</v>
      </c>
      <c r="G85" s="74">
        <v>5.7</v>
      </c>
      <c r="H85" s="74">
        <v>5.7</v>
      </c>
      <c r="I85" s="74">
        <v>5.6</v>
      </c>
      <c r="J85" s="74"/>
      <c r="K85" s="69">
        <f t="shared" si="7"/>
        <v>5.825000000000001</v>
      </c>
      <c r="L85" s="59">
        <v>20</v>
      </c>
      <c r="M85" s="75">
        <f>K85/10*L85/2</f>
        <v>5.825000000000001</v>
      </c>
      <c r="N85" s="76"/>
      <c r="O85" s="59"/>
      <c r="P85" s="59"/>
      <c r="Q85" s="60"/>
      <c r="R85" s="172"/>
    </row>
    <row r="86" spans="1:18" ht="16.5" thickBot="1">
      <c r="A86" s="67"/>
      <c r="B86" s="100"/>
      <c r="C86" s="78" t="s">
        <v>23</v>
      </c>
      <c r="D86" s="74">
        <v>5.6</v>
      </c>
      <c r="E86" s="74">
        <v>6.2</v>
      </c>
      <c r="F86" s="74">
        <v>6</v>
      </c>
      <c r="G86" s="74">
        <v>5.7</v>
      </c>
      <c r="H86" s="74">
        <v>5.8</v>
      </c>
      <c r="I86" s="74">
        <v>5.6</v>
      </c>
      <c r="J86" s="74"/>
      <c r="K86" s="69">
        <f t="shared" si="7"/>
        <v>5.775</v>
      </c>
      <c r="L86" s="79">
        <v>30</v>
      </c>
      <c r="M86" s="75">
        <f>K86/10*L86/2</f>
        <v>8.6625</v>
      </c>
      <c r="N86" s="80"/>
      <c r="O86" s="87"/>
      <c r="P86" s="87"/>
      <c r="Q86" s="85"/>
      <c r="R86" s="86"/>
    </row>
    <row r="87" spans="1:19" ht="16.5" thickBot="1">
      <c r="A87" s="83">
        <f>A79+1</f>
        <v>10</v>
      </c>
      <c r="B87" s="95" t="s">
        <v>190</v>
      </c>
      <c r="C87" s="68"/>
      <c r="D87" s="68">
        <v>1</v>
      </c>
      <c r="E87" s="68">
        <v>2</v>
      </c>
      <c r="F87" s="68">
        <v>3</v>
      </c>
      <c r="G87" s="68">
        <v>4</v>
      </c>
      <c r="H87" s="68">
        <v>5</v>
      </c>
      <c r="I87" s="68">
        <v>6</v>
      </c>
      <c r="J87" s="68">
        <v>7</v>
      </c>
      <c r="K87" s="69">
        <f t="shared" si="7"/>
        <v>3.5</v>
      </c>
      <c r="L87" s="58" t="s">
        <v>17</v>
      </c>
      <c r="M87" s="70"/>
      <c r="N87" s="96">
        <f>SUM(M88:M94)</f>
        <v>56.137499999999996</v>
      </c>
      <c r="O87" s="58">
        <f>N87/2</f>
        <v>28.068749999999998</v>
      </c>
      <c r="P87" s="97">
        <v>43.651</v>
      </c>
      <c r="Q87" s="98">
        <f>P87/2</f>
        <v>21.8255</v>
      </c>
      <c r="R87" s="71">
        <f>N87+P87</f>
        <v>99.7885</v>
      </c>
      <c r="S87">
        <f>R87/2</f>
        <v>49.89425</v>
      </c>
    </row>
    <row r="88" spans="1:18" ht="15.75">
      <c r="A88" s="72"/>
      <c r="B88" s="99" t="s">
        <v>57</v>
      </c>
      <c r="C88" s="73" t="s">
        <v>18</v>
      </c>
      <c r="D88" s="74">
        <v>5.5</v>
      </c>
      <c r="E88" s="74">
        <v>6</v>
      </c>
      <c r="F88" s="74">
        <v>5.4</v>
      </c>
      <c r="G88" s="74">
        <v>5.5</v>
      </c>
      <c r="H88" s="74">
        <v>5.9</v>
      </c>
      <c r="I88" s="74">
        <v>5.6</v>
      </c>
      <c r="J88" s="74"/>
      <c r="K88" s="69">
        <f t="shared" si="7"/>
        <v>5.625</v>
      </c>
      <c r="L88" s="59">
        <v>50</v>
      </c>
      <c r="M88" s="75">
        <f>K88/10*L88/2</f>
        <v>14.0625</v>
      </c>
      <c r="N88" s="76"/>
      <c r="O88" s="59"/>
      <c r="P88" s="59"/>
      <c r="Q88" s="60"/>
      <c r="R88" s="77"/>
    </row>
    <row r="89" spans="1:18" ht="15.75">
      <c r="A89" s="72"/>
      <c r="B89" s="99"/>
      <c r="C89" s="73" t="s">
        <v>19</v>
      </c>
      <c r="D89" s="74">
        <v>5.4</v>
      </c>
      <c r="E89" s="74">
        <v>6</v>
      </c>
      <c r="F89" s="74">
        <v>5.4</v>
      </c>
      <c r="G89" s="74">
        <v>5.6</v>
      </c>
      <c r="H89" s="74">
        <v>5.8</v>
      </c>
      <c r="I89" s="74">
        <v>5.5</v>
      </c>
      <c r="J89" s="74"/>
      <c r="K89" s="69">
        <f t="shared" si="7"/>
        <v>5.575000000000001</v>
      </c>
      <c r="L89" s="59">
        <v>10</v>
      </c>
      <c r="M89" s="75">
        <f>K89/10*L89/2</f>
        <v>2.7875000000000005</v>
      </c>
      <c r="N89" s="76"/>
      <c r="O89" s="59"/>
      <c r="P89" s="59"/>
      <c r="Q89" s="60"/>
      <c r="R89" s="77"/>
    </row>
    <row r="90" spans="1:18" ht="15.75">
      <c r="A90" s="72"/>
      <c r="B90" s="99"/>
      <c r="C90" s="73" t="s">
        <v>20</v>
      </c>
      <c r="D90" s="74">
        <v>5.4</v>
      </c>
      <c r="E90" s="74">
        <v>6.1</v>
      </c>
      <c r="F90" s="74">
        <v>5.4</v>
      </c>
      <c r="G90" s="74">
        <v>5.6</v>
      </c>
      <c r="H90" s="74">
        <v>5.8</v>
      </c>
      <c r="I90" s="74">
        <v>5.3</v>
      </c>
      <c r="J90" s="74"/>
      <c r="K90" s="69">
        <f t="shared" si="7"/>
        <v>5.55</v>
      </c>
      <c r="L90" s="59">
        <v>40</v>
      </c>
      <c r="M90" s="75">
        <f>K90/10*L90/2</f>
        <v>11.099999999999998</v>
      </c>
      <c r="N90" s="76"/>
      <c r="O90" s="59"/>
      <c r="P90" s="59"/>
      <c r="Q90" s="60"/>
      <c r="R90" s="77"/>
    </row>
    <row r="91" spans="1:18" ht="15.75">
      <c r="A91" s="72"/>
      <c r="B91" s="99"/>
      <c r="C91" s="73"/>
      <c r="D91" s="73"/>
      <c r="E91" s="73"/>
      <c r="F91" s="73"/>
      <c r="G91" s="73"/>
      <c r="H91" s="74"/>
      <c r="I91" s="73"/>
      <c r="J91" s="73"/>
      <c r="K91" s="69"/>
      <c r="L91" s="59"/>
      <c r="M91" s="75"/>
      <c r="N91" s="76"/>
      <c r="O91" s="59"/>
      <c r="P91" s="59"/>
      <c r="Q91" s="60"/>
      <c r="R91" s="77"/>
    </row>
    <row r="92" spans="1:18" ht="15.75">
      <c r="A92" s="72"/>
      <c r="B92" s="99"/>
      <c r="C92" s="73" t="s">
        <v>21</v>
      </c>
      <c r="D92" s="74">
        <v>5.6</v>
      </c>
      <c r="E92" s="74">
        <v>5.7</v>
      </c>
      <c r="F92" s="74">
        <v>6</v>
      </c>
      <c r="G92" s="74">
        <v>5.6</v>
      </c>
      <c r="H92" s="74">
        <v>5.7</v>
      </c>
      <c r="I92" s="74">
        <v>5.5</v>
      </c>
      <c r="J92" s="74"/>
      <c r="K92" s="69">
        <f aca="true" t="shared" si="8" ref="K92:K98">(SUM(D92:I92)-MAX(D92:I92)-MIN(D92:I92))/4</f>
        <v>5.649999999999999</v>
      </c>
      <c r="L92" s="59">
        <v>50</v>
      </c>
      <c r="M92" s="75">
        <f>K92/10*L92/2</f>
        <v>14.124999999999996</v>
      </c>
      <c r="N92" s="76"/>
      <c r="O92" s="59"/>
      <c r="P92" s="59"/>
      <c r="Q92" s="60"/>
      <c r="R92" s="77"/>
    </row>
    <row r="93" spans="1:18" ht="15.75">
      <c r="A93" s="72"/>
      <c r="B93" s="99"/>
      <c r="C93" s="73" t="s">
        <v>22</v>
      </c>
      <c r="D93" s="74">
        <v>5.7</v>
      </c>
      <c r="E93" s="74">
        <v>5.6</v>
      </c>
      <c r="F93" s="74">
        <v>6</v>
      </c>
      <c r="G93" s="74">
        <v>5.6</v>
      </c>
      <c r="H93" s="74">
        <v>5.6</v>
      </c>
      <c r="I93" s="74">
        <v>5.5</v>
      </c>
      <c r="J93" s="74"/>
      <c r="K93" s="69">
        <f t="shared" si="8"/>
        <v>5.625</v>
      </c>
      <c r="L93" s="59">
        <v>20</v>
      </c>
      <c r="M93" s="75">
        <f>K93/10*L93/2</f>
        <v>5.625</v>
      </c>
      <c r="N93" s="76"/>
      <c r="O93" s="59"/>
      <c r="P93" s="59"/>
      <c r="Q93" s="60"/>
      <c r="R93" s="77"/>
    </row>
    <row r="94" spans="1:18" ht="16.5" thickBot="1">
      <c r="A94" s="67"/>
      <c r="B94" s="100"/>
      <c r="C94" s="78" t="s">
        <v>23</v>
      </c>
      <c r="D94" s="74">
        <v>5.7</v>
      </c>
      <c r="E94" s="74">
        <v>5.7</v>
      </c>
      <c r="F94" s="74">
        <v>5.9</v>
      </c>
      <c r="G94" s="74">
        <v>5.5</v>
      </c>
      <c r="H94" s="74">
        <v>5.6</v>
      </c>
      <c r="I94" s="78">
        <v>5.5</v>
      </c>
      <c r="J94" s="78"/>
      <c r="K94" s="69">
        <f t="shared" si="8"/>
        <v>5.625</v>
      </c>
      <c r="L94" s="79">
        <v>30</v>
      </c>
      <c r="M94" s="75">
        <f>K94/10*L94/2</f>
        <v>8.4375</v>
      </c>
      <c r="N94" s="80"/>
      <c r="O94" s="87"/>
      <c r="P94" s="87"/>
      <c r="Q94" s="85"/>
      <c r="R94" s="86"/>
    </row>
    <row r="95" spans="1:19" ht="16.5" thickBot="1">
      <c r="A95" s="83">
        <f>A87+1</f>
        <v>11</v>
      </c>
      <c r="B95" s="95" t="s">
        <v>187</v>
      </c>
      <c r="C95" s="68"/>
      <c r="D95" s="68">
        <v>1</v>
      </c>
      <c r="E95" s="68">
        <v>2</v>
      </c>
      <c r="F95" s="68">
        <v>3</v>
      </c>
      <c r="G95" s="68">
        <v>4</v>
      </c>
      <c r="H95" s="68">
        <v>5</v>
      </c>
      <c r="I95" s="68">
        <v>6</v>
      </c>
      <c r="J95" s="68">
        <v>7</v>
      </c>
      <c r="K95" s="69">
        <f t="shared" si="8"/>
        <v>3.5</v>
      </c>
      <c r="L95" s="58" t="s">
        <v>17</v>
      </c>
      <c r="M95" s="70"/>
      <c r="N95" s="96">
        <f>SUM(M96:M102)</f>
        <v>60.13750000000001</v>
      </c>
      <c r="O95" s="58">
        <f>N95/2</f>
        <v>30.068750000000005</v>
      </c>
      <c r="P95" s="97">
        <v>43.425</v>
      </c>
      <c r="Q95" s="98">
        <f>P95/2</f>
        <v>21.7125</v>
      </c>
      <c r="R95" s="71">
        <f>N95+P95</f>
        <v>103.5625</v>
      </c>
      <c r="S95">
        <f>R95/2</f>
        <v>51.78125</v>
      </c>
    </row>
    <row r="96" spans="1:18" ht="15.75">
      <c r="A96" s="72"/>
      <c r="B96" s="99" t="s">
        <v>78</v>
      </c>
      <c r="C96" s="73" t="s">
        <v>18</v>
      </c>
      <c r="D96" s="74">
        <v>6</v>
      </c>
      <c r="E96" s="74">
        <v>6.2</v>
      </c>
      <c r="F96" s="74">
        <v>6.2</v>
      </c>
      <c r="G96" s="74">
        <v>5.9</v>
      </c>
      <c r="H96" s="74">
        <v>6.3</v>
      </c>
      <c r="I96" s="74">
        <v>6.4</v>
      </c>
      <c r="J96" s="74"/>
      <c r="K96" s="69">
        <f t="shared" si="8"/>
        <v>6.175000000000001</v>
      </c>
      <c r="L96" s="59">
        <v>50</v>
      </c>
      <c r="M96" s="75">
        <f>K96/10*L96/2</f>
        <v>15.437500000000002</v>
      </c>
      <c r="N96" s="76"/>
      <c r="O96" s="59"/>
      <c r="P96" s="59"/>
      <c r="Q96" s="60"/>
      <c r="R96" s="77"/>
    </row>
    <row r="97" spans="1:18" ht="15.75">
      <c r="A97" s="72"/>
      <c r="B97" s="99"/>
      <c r="C97" s="73" t="s">
        <v>19</v>
      </c>
      <c r="D97" s="74">
        <v>6.1</v>
      </c>
      <c r="E97" s="74">
        <v>6.1</v>
      </c>
      <c r="F97" s="74">
        <v>6.1</v>
      </c>
      <c r="G97" s="74">
        <v>5.9</v>
      </c>
      <c r="H97" s="74">
        <v>6.2</v>
      </c>
      <c r="I97" s="74">
        <v>6.4</v>
      </c>
      <c r="J97" s="74"/>
      <c r="K97" s="69">
        <f t="shared" si="8"/>
        <v>6.125</v>
      </c>
      <c r="L97" s="59">
        <v>10</v>
      </c>
      <c r="M97" s="75">
        <f>K97/10*L97/2</f>
        <v>3.0625</v>
      </c>
      <c r="N97" s="76"/>
      <c r="O97" s="59"/>
      <c r="P97" s="59"/>
      <c r="Q97" s="60"/>
      <c r="R97" s="77"/>
    </row>
    <row r="98" spans="1:18" ht="15.75">
      <c r="A98" s="72"/>
      <c r="B98" s="99"/>
      <c r="C98" s="73" t="s">
        <v>20</v>
      </c>
      <c r="D98" s="74">
        <v>6.2</v>
      </c>
      <c r="E98" s="74">
        <v>6.2</v>
      </c>
      <c r="F98" s="74">
        <v>6.2</v>
      </c>
      <c r="G98" s="74">
        <v>6</v>
      </c>
      <c r="H98" s="74">
        <v>6.2</v>
      </c>
      <c r="I98" s="74">
        <v>6.3</v>
      </c>
      <c r="J98" s="74"/>
      <c r="K98" s="69">
        <f t="shared" si="8"/>
        <v>6.2</v>
      </c>
      <c r="L98" s="59">
        <v>40</v>
      </c>
      <c r="M98" s="75">
        <f>K98/10*L98/2</f>
        <v>12.4</v>
      </c>
      <c r="N98" s="76"/>
      <c r="O98" s="59"/>
      <c r="P98" s="59"/>
      <c r="Q98" s="60"/>
      <c r="R98" s="77"/>
    </row>
    <row r="99" spans="1:18" ht="15.75">
      <c r="A99" s="72"/>
      <c r="B99" s="99"/>
      <c r="C99" s="73"/>
      <c r="D99" s="73"/>
      <c r="E99" s="74"/>
      <c r="F99" s="73"/>
      <c r="G99" s="73"/>
      <c r="H99" s="73"/>
      <c r="I99" s="73"/>
      <c r="J99" s="73"/>
      <c r="K99" s="69"/>
      <c r="L99" s="59"/>
      <c r="M99" s="75"/>
      <c r="N99" s="76"/>
      <c r="O99" s="59"/>
      <c r="P99" s="59"/>
      <c r="Q99" s="60"/>
      <c r="R99" s="77"/>
    </row>
    <row r="100" spans="1:18" ht="15.75">
      <c r="A100" s="72"/>
      <c r="B100" s="99"/>
      <c r="C100" s="73" t="s">
        <v>21</v>
      </c>
      <c r="D100" s="74">
        <v>5.7</v>
      </c>
      <c r="E100" s="74">
        <v>6.4</v>
      </c>
      <c r="F100" s="74">
        <v>6.1</v>
      </c>
      <c r="G100" s="74">
        <v>5.9</v>
      </c>
      <c r="H100" s="74">
        <v>5.8</v>
      </c>
      <c r="I100" s="74">
        <v>5.7</v>
      </c>
      <c r="J100" s="74"/>
      <c r="K100" s="69">
        <f aca="true" t="shared" si="9" ref="K100:K106">(SUM(D100:I100)-MAX(D100:I100)-MIN(D100:I100))/4</f>
        <v>5.875000000000001</v>
      </c>
      <c r="L100" s="59">
        <v>50</v>
      </c>
      <c r="M100" s="75">
        <f>K100/10*L100/2</f>
        <v>14.687500000000004</v>
      </c>
      <c r="N100" s="76"/>
      <c r="O100" s="59"/>
      <c r="P100" s="59"/>
      <c r="Q100" s="60"/>
      <c r="R100" s="77"/>
    </row>
    <row r="101" spans="1:18" ht="15.75">
      <c r="A101" s="72"/>
      <c r="B101" s="99"/>
      <c r="C101" s="73" t="s">
        <v>22</v>
      </c>
      <c r="D101" s="74">
        <v>5.8</v>
      </c>
      <c r="E101" s="74">
        <v>6.3</v>
      </c>
      <c r="F101" s="74">
        <v>6.1</v>
      </c>
      <c r="G101" s="74">
        <v>5.8</v>
      </c>
      <c r="H101" s="74">
        <v>5.7</v>
      </c>
      <c r="I101" s="74">
        <v>5.7</v>
      </c>
      <c r="J101" s="74"/>
      <c r="K101" s="69">
        <f t="shared" si="9"/>
        <v>5.85</v>
      </c>
      <c r="L101" s="59">
        <v>20</v>
      </c>
      <c r="M101" s="75">
        <f>K101/10*L101/2</f>
        <v>5.85</v>
      </c>
      <c r="N101" s="76"/>
      <c r="O101" s="59"/>
      <c r="P101" s="59"/>
      <c r="Q101" s="60"/>
      <c r="R101" s="77"/>
    </row>
    <row r="102" spans="1:18" ht="16.5" thickBot="1">
      <c r="A102" s="67"/>
      <c r="B102" s="100"/>
      <c r="C102" s="78" t="s">
        <v>23</v>
      </c>
      <c r="D102" s="78">
        <v>5.8</v>
      </c>
      <c r="E102" s="74">
        <v>6.4</v>
      </c>
      <c r="F102" s="78">
        <v>5.9</v>
      </c>
      <c r="G102" s="78">
        <v>5.8</v>
      </c>
      <c r="H102" s="78">
        <v>5.7</v>
      </c>
      <c r="I102" s="78">
        <v>5.6</v>
      </c>
      <c r="J102" s="78"/>
      <c r="K102" s="69">
        <f t="shared" si="9"/>
        <v>5.800000000000001</v>
      </c>
      <c r="L102" s="79">
        <v>30</v>
      </c>
      <c r="M102" s="75">
        <f>K102/10*L102/2</f>
        <v>8.700000000000001</v>
      </c>
      <c r="N102" s="80"/>
      <c r="O102" s="87"/>
      <c r="P102" s="87"/>
      <c r="Q102" s="85"/>
      <c r="R102" s="86"/>
    </row>
    <row r="103" spans="1:19" ht="16.5" thickBot="1">
      <c r="A103" s="83">
        <f>A95+1</f>
        <v>12</v>
      </c>
      <c r="B103" s="95" t="s">
        <v>132</v>
      </c>
      <c r="C103" s="68"/>
      <c r="D103" s="68">
        <v>1</v>
      </c>
      <c r="E103" s="68">
        <v>2</v>
      </c>
      <c r="F103" s="68">
        <v>3</v>
      </c>
      <c r="G103" s="68">
        <v>4</v>
      </c>
      <c r="H103" s="68">
        <v>5</v>
      </c>
      <c r="I103" s="68">
        <v>6</v>
      </c>
      <c r="J103" s="68">
        <v>7</v>
      </c>
      <c r="K103" s="69">
        <f t="shared" si="9"/>
        <v>3.5</v>
      </c>
      <c r="L103" s="58" t="s">
        <v>17</v>
      </c>
      <c r="M103" s="70"/>
      <c r="N103" s="96">
        <f>SUM(M104:M110)</f>
        <v>61.0625</v>
      </c>
      <c r="O103" s="58">
        <f>N103/2</f>
        <v>30.53125</v>
      </c>
      <c r="P103" s="97">
        <v>44.106</v>
      </c>
      <c r="Q103" s="98">
        <f>P103/2</f>
        <v>22.053</v>
      </c>
      <c r="R103" s="71">
        <f>N103+P103</f>
        <v>105.1685</v>
      </c>
      <c r="S103">
        <f>R103/2</f>
        <v>52.58425</v>
      </c>
    </row>
    <row r="104" spans="1:18" ht="15.75">
      <c r="A104" s="72"/>
      <c r="B104" s="99" t="s">
        <v>83</v>
      </c>
      <c r="C104" s="73" t="s">
        <v>18</v>
      </c>
      <c r="D104" s="74">
        <v>6.2</v>
      </c>
      <c r="E104" s="74">
        <v>6.4</v>
      </c>
      <c r="F104" s="74">
        <v>6.2</v>
      </c>
      <c r="G104" s="74">
        <v>6</v>
      </c>
      <c r="H104" s="74">
        <v>5.8</v>
      </c>
      <c r="I104" s="74">
        <v>5.8</v>
      </c>
      <c r="J104" s="74"/>
      <c r="K104" s="69">
        <f t="shared" si="9"/>
        <v>6.05</v>
      </c>
      <c r="L104" s="59">
        <v>50</v>
      </c>
      <c r="M104" s="75">
        <f>K104/10*L104/2</f>
        <v>15.125</v>
      </c>
      <c r="N104" s="76"/>
      <c r="O104" s="59"/>
      <c r="P104" s="59"/>
      <c r="Q104" s="60"/>
      <c r="R104" s="77"/>
    </row>
    <row r="105" spans="1:18" ht="15.75">
      <c r="A105" s="72"/>
      <c r="B105" s="99"/>
      <c r="C105" s="73" t="s">
        <v>19</v>
      </c>
      <c r="D105" s="74">
        <v>6.2</v>
      </c>
      <c r="E105" s="74">
        <v>6.3</v>
      </c>
      <c r="F105" s="74">
        <v>6.3</v>
      </c>
      <c r="G105" s="74">
        <v>6.1</v>
      </c>
      <c r="H105" s="74">
        <v>5.7</v>
      </c>
      <c r="I105" s="74">
        <v>5.7</v>
      </c>
      <c r="J105" s="74"/>
      <c r="K105" s="69">
        <f t="shared" si="9"/>
        <v>6.074999999999999</v>
      </c>
      <c r="L105" s="59">
        <v>10</v>
      </c>
      <c r="M105" s="75">
        <f>K105/10*L105/2</f>
        <v>3.0374999999999996</v>
      </c>
      <c r="N105" s="76"/>
      <c r="O105" s="59"/>
      <c r="P105" s="59"/>
      <c r="Q105" s="60"/>
      <c r="R105" s="77"/>
    </row>
    <row r="106" spans="1:18" ht="15.75">
      <c r="A106" s="72"/>
      <c r="B106" s="99"/>
      <c r="C106" s="73" t="s">
        <v>20</v>
      </c>
      <c r="D106" s="74">
        <v>6.4</v>
      </c>
      <c r="E106" s="74">
        <v>6.4</v>
      </c>
      <c r="F106" s="74">
        <v>6.3</v>
      </c>
      <c r="G106" s="74">
        <v>6.1</v>
      </c>
      <c r="H106" s="74">
        <v>5.7</v>
      </c>
      <c r="I106" s="74">
        <v>5.6</v>
      </c>
      <c r="J106" s="74"/>
      <c r="K106" s="69">
        <f t="shared" si="9"/>
        <v>6.125</v>
      </c>
      <c r="L106" s="59">
        <v>40</v>
      </c>
      <c r="M106" s="75">
        <f>K106/10*L106/2</f>
        <v>12.25</v>
      </c>
      <c r="N106" s="76"/>
      <c r="O106" s="59"/>
      <c r="P106" s="59"/>
      <c r="Q106" s="60"/>
      <c r="R106" s="77"/>
    </row>
    <row r="107" spans="1:18" ht="15.75">
      <c r="A107" s="72"/>
      <c r="B107" s="99"/>
      <c r="C107" s="73"/>
      <c r="D107" s="73"/>
      <c r="E107" s="73"/>
      <c r="F107" s="73"/>
      <c r="G107" s="74"/>
      <c r="H107" s="74"/>
      <c r="I107" s="73"/>
      <c r="J107" s="73"/>
      <c r="K107" s="69"/>
      <c r="L107" s="59"/>
      <c r="M107" s="75"/>
      <c r="N107" s="76"/>
      <c r="O107" s="59"/>
      <c r="P107" s="59"/>
      <c r="Q107" s="60"/>
      <c r="R107" s="77"/>
    </row>
    <row r="108" spans="1:18" ht="15.75">
      <c r="A108" s="72"/>
      <c r="B108" s="99"/>
      <c r="C108" s="73" t="s">
        <v>21</v>
      </c>
      <c r="D108" s="74">
        <v>6.2</v>
      </c>
      <c r="E108" s="74">
        <v>6.5</v>
      </c>
      <c r="F108" s="74">
        <v>6.3</v>
      </c>
      <c r="G108" s="74">
        <v>6</v>
      </c>
      <c r="H108" s="74">
        <v>5.7</v>
      </c>
      <c r="I108" s="74">
        <v>6</v>
      </c>
      <c r="J108" s="74"/>
      <c r="K108" s="69">
        <f>(SUM(D108:I108)-MAX(D108:I108)-MIN(D108:I108))/4</f>
        <v>6.125000000000001</v>
      </c>
      <c r="L108" s="59">
        <v>50</v>
      </c>
      <c r="M108" s="75">
        <f>K108/10*L108/2</f>
        <v>15.312500000000002</v>
      </c>
      <c r="N108" s="76"/>
      <c r="O108" s="59"/>
      <c r="P108" s="59"/>
      <c r="Q108" s="60"/>
      <c r="R108" s="77"/>
    </row>
    <row r="109" spans="1:18" ht="15.75">
      <c r="A109" s="72"/>
      <c r="B109" s="99"/>
      <c r="C109" s="73" t="s">
        <v>22</v>
      </c>
      <c r="D109" s="74">
        <v>6.1</v>
      </c>
      <c r="E109" s="74">
        <v>6.4</v>
      </c>
      <c r="F109" s="74">
        <v>6.4</v>
      </c>
      <c r="G109" s="74">
        <v>5.9</v>
      </c>
      <c r="H109" s="74">
        <v>5.7</v>
      </c>
      <c r="I109" s="74">
        <v>6.2</v>
      </c>
      <c r="J109" s="74"/>
      <c r="K109" s="69">
        <f>(SUM(D109:I109)-MAX(D109:I109)-MIN(D109:I109))/4</f>
        <v>6.1499999999999995</v>
      </c>
      <c r="L109" s="59">
        <v>20</v>
      </c>
      <c r="M109" s="75">
        <f>K109/10*L109/2</f>
        <v>6.15</v>
      </c>
      <c r="N109" s="76"/>
      <c r="O109" s="59"/>
      <c r="P109" s="59"/>
      <c r="Q109" s="60"/>
      <c r="R109" s="172"/>
    </row>
    <row r="110" spans="1:18" ht="16.5" thickBot="1">
      <c r="A110" s="67"/>
      <c r="B110" s="100"/>
      <c r="C110" s="78" t="s">
        <v>23</v>
      </c>
      <c r="D110" s="78">
        <v>6.1</v>
      </c>
      <c r="E110" s="78">
        <v>6.7</v>
      </c>
      <c r="F110" s="78">
        <v>6.4</v>
      </c>
      <c r="G110" s="74">
        <v>6</v>
      </c>
      <c r="H110" s="74">
        <v>5.8</v>
      </c>
      <c r="I110" s="78">
        <v>6</v>
      </c>
      <c r="J110" s="78"/>
      <c r="K110" s="69">
        <f>(SUM(D110:I110)-MAX(D110:I110)-MIN(D110:I110))/4</f>
        <v>6.125</v>
      </c>
      <c r="L110" s="79">
        <v>30</v>
      </c>
      <c r="M110" s="75">
        <f>K110/10*L110/2</f>
        <v>9.1875</v>
      </c>
      <c r="N110" s="80"/>
      <c r="O110" s="87"/>
      <c r="P110" s="87"/>
      <c r="Q110" s="85"/>
      <c r="R110" s="86"/>
    </row>
    <row r="111" spans="1:19" ht="16.5" thickBot="1">
      <c r="A111" s="83">
        <f>A103+1</f>
        <v>13</v>
      </c>
      <c r="B111" s="95" t="s">
        <v>91</v>
      </c>
      <c r="C111" s="68"/>
      <c r="D111" s="68">
        <v>1</v>
      </c>
      <c r="E111" s="68">
        <v>2</v>
      </c>
      <c r="F111" s="68">
        <v>3</v>
      </c>
      <c r="G111" s="68">
        <v>4</v>
      </c>
      <c r="H111" s="68">
        <v>5</v>
      </c>
      <c r="I111" s="68">
        <v>6</v>
      </c>
      <c r="J111" s="68">
        <v>7</v>
      </c>
      <c r="K111" s="62">
        <f>(SUM(D111:J111)-MAX(D111:J111)-MIN(D111:J111))/5</f>
        <v>4</v>
      </c>
      <c r="L111" s="58" t="s">
        <v>17</v>
      </c>
      <c r="M111" s="70"/>
      <c r="N111" s="96">
        <f>SUM(M112:M118)</f>
        <v>60.7125</v>
      </c>
      <c r="O111" s="58">
        <f>N111/2</f>
        <v>30.35625</v>
      </c>
      <c r="P111" s="97">
        <v>48.556</v>
      </c>
      <c r="Q111" s="98">
        <f>P111/2</f>
        <v>24.278</v>
      </c>
      <c r="R111" s="71">
        <f>N111+P111</f>
        <v>109.26849999999999</v>
      </c>
      <c r="S111">
        <f>R111/2</f>
        <v>54.634249999999994</v>
      </c>
    </row>
    <row r="112" spans="1:18" ht="15.75">
      <c r="A112" s="72"/>
      <c r="B112" s="99" t="s">
        <v>74</v>
      </c>
      <c r="C112" s="73" t="s">
        <v>18</v>
      </c>
      <c r="D112" s="74">
        <v>6</v>
      </c>
      <c r="E112" s="74">
        <v>6.5</v>
      </c>
      <c r="F112" s="74">
        <v>6.2</v>
      </c>
      <c r="G112" s="74">
        <v>6.1</v>
      </c>
      <c r="H112" s="74">
        <v>5.9</v>
      </c>
      <c r="I112" s="74">
        <v>5.8</v>
      </c>
      <c r="J112" s="74"/>
      <c r="K112" s="69">
        <f>(SUM(D112:I112)-MAX(D112:I112)-MIN(D112:I112))/4</f>
        <v>6.049999999999998</v>
      </c>
      <c r="L112" s="59">
        <v>50</v>
      </c>
      <c r="M112" s="75">
        <f>K112/10*L112/2</f>
        <v>15.124999999999995</v>
      </c>
      <c r="N112" s="76"/>
      <c r="O112" s="59"/>
      <c r="P112" s="59"/>
      <c r="Q112" s="60"/>
      <c r="R112" s="77"/>
    </row>
    <row r="113" spans="1:18" ht="15.75">
      <c r="A113" s="72"/>
      <c r="B113" s="99"/>
      <c r="C113" s="73" t="s">
        <v>19</v>
      </c>
      <c r="D113" s="74">
        <v>6.2</v>
      </c>
      <c r="E113" s="74">
        <v>6.4</v>
      </c>
      <c r="F113" s="74">
        <v>6.2</v>
      </c>
      <c r="G113" s="74">
        <v>6.1</v>
      </c>
      <c r="H113" s="74">
        <v>5.8</v>
      </c>
      <c r="I113" s="74">
        <v>5.5</v>
      </c>
      <c r="J113" s="74"/>
      <c r="K113" s="69">
        <f>(SUM(D113:I113)-MAX(D113:I113)-MIN(D113:I113))/4</f>
        <v>6.075000000000001</v>
      </c>
      <c r="L113" s="59">
        <v>10</v>
      </c>
      <c r="M113" s="75">
        <f>K113/10*L113/2</f>
        <v>3.0375000000000005</v>
      </c>
      <c r="N113" s="76"/>
      <c r="O113" s="59"/>
      <c r="P113" s="59"/>
      <c r="Q113" s="60"/>
      <c r="R113" s="77"/>
    </row>
    <row r="114" spans="1:18" ht="15.75">
      <c r="A114" s="72"/>
      <c r="B114" s="99"/>
      <c r="C114" s="73" t="s">
        <v>20</v>
      </c>
      <c r="D114" s="74">
        <v>6</v>
      </c>
      <c r="E114" s="74">
        <v>6.4</v>
      </c>
      <c r="F114" s="74">
        <v>6.3</v>
      </c>
      <c r="G114" s="74">
        <v>6.2</v>
      </c>
      <c r="H114" s="74">
        <v>5.8</v>
      </c>
      <c r="I114" s="74">
        <v>5.5</v>
      </c>
      <c r="J114" s="74"/>
      <c r="K114" s="69">
        <f>(SUM(D114:I114)-MAX(D114:I114)-MIN(D114:I114))/4</f>
        <v>6.075000000000001</v>
      </c>
      <c r="L114" s="59">
        <v>40</v>
      </c>
      <c r="M114" s="75">
        <f>K114/10*L114/2</f>
        <v>12.150000000000002</v>
      </c>
      <c r="N114" s="76"/>
      <c r="O114" s="59"/>
      <c r="P114" s="59"/>
      <c r="Q114" s="60"/>
      <c r="R114" s="77"/>
    </row>
    <row r="115" spans="1:18" ht="15.75">
      <c r="A115" s="72"/>
      <c r="B115" s="99"/>
      <c r="C115" s="73"/>
      <c r="D115" s="73"/>
      <c r="E115" s="73"/>
      <c r="F115" s="73"/>
      <c r="G115" s="74"/>
      <c r="H115" s="73"/>
      <c r="I115" s="73"/>
      <c r="J115" s="73"/>
      <c r="K115" s="69"/>
      <c r="L115" s="59"/>
      <c r="M115" s="75"/>
      <c r="N115" s="76"/>
      <c r="O115" s="59"/>
      <c r="P115" s="59"/>
      <c r="Q115" s="60"/>
      <c r="R115" s="77"/>
    </row>
    <row r="116" spans="1:18" ht="15.75">
      <c r="A116" s="72"/>
      <c r="B116" s="99"/>
      <c r="C116" s="73" t="s">
        <v>21</v>
      </c>
      <c r="D116" s="74">
        <v>6.1</v>
      </c>
      <c r="E116" s="74">
        <v>6.4</v>
      </c>
      <c r="F116" s="74">
        <v>6.4</v>
      </c>
      <c r="G116" s="74">
        <v>6.1</v>
      </c>
      <c r="H116" s="74">
        <v>5.8</v>
      </c>
      <c r="I116" s="74">
        <v>6</v>
      </c>
      <c r="J116" s="74"/>
      <c r="K116" s="69">
        <f aca="true" t="shared" si="10" ref="K116:K122">(SUM(D116:I116)-MAX(D116:I116)-MIN(D116:I116))/4</f>
        <v>6.1499999999999995</v>
      </c>
      <c r="L116" s="59">
        <v>50</v>
      </c>
      <c r="M116" s="75">
        <f>K116/10*L116/2</f>
        <v>15.375</v>
      </c>
      <c r="N116" s="76"/>
      <c r="O116" s="59"/>
      <c r="P116" s="59"/>
      <c r="Q116" s="60"/>
      <c r="R116" s="77"/>
    </row>
    <row r="117" spans="1:18" ht="15.75">
      <c r="A117" s="72"/>
      <c r="B117" s="99"/>
      <c r="C117" s="73" t="s">
        <v>22</v>
      </c>
      <c r="D117" s="74">
        <v>6</v>
      </c>
      <c r="E117" s="74">
        <v>6.2</v>
      </c>
      <c r="F117" s="74">
        <v>6.5</v>
      </c>
      <c r="G117" s="74">
        <v>5.8</v>
      </c>
      <c r="H117" s="74">
        <v>5.9</v>
      </c>
      <c r="I117" s="74">
        <v>6</v>
      </c>
      <c r="J117" s="74"/>
      <c r="K117" s="69">
        <f t="shared" si="10"/>
        <v>6.0249999999999995</v>
      </c>
      <c r="L117" s="59">
        <v>20</v>
      </c>
      <c r="M117" s="75">
        <f>K117/10*L117/2</f>
        <v>6.0249999999999995</v>
      </c>
      <c r="N117" s="76"/>
      <c r="O117" s="59"/>
      <c r="P117" s="59"/>
      <c r="Q117" s="60"/>
      <c r="R117" s="77"/>
    </row>
    <row r="118" spans="1:18" ht="16.5" thickBot="1">
      <c r="A118" s="67"/>
      <c r="B118" s="100"/>
      <c r="C118" s="78" t="s">
        <v>23</v>
      </c>
      <c r="D118" s="78">
        <v>6</v>
      </c>
      <c r="E118" s="74">
        <v>6.2</v>
      </c>
      <c r="F118" s="78">
        <v>6.4</v>
      </c>
      <c r="G118" s="74">
        <v>5.8</v>
      </c>
      <c r="H118" s="78">
        <v>5.8</v>
      </c>
      <c r="I118" s="78">
        <v>6</v>
      </c>
      <c r="J118" s="78"/>
      <c r="K118" s="69">
        <f t="shared" si="10"/>
        <v>6.000000000000001</v>
      </c>
      <c r="L118" s="79">
        <v>30</v>
      </c>
      <c r="M118" s="75">
        <f>K118/10*L118/2</f>
        <v>9.000000000000002</v>
      </c>
      <c r="N118" s="80"/>
      <c r="O118" s="87"/>
      <c r="P118" s="87"/>
      <c r="Q118" s="85"/>
      <c r="R118" s="86"/>
    </row>
    <row r="119" spans="1:19" ht="16.5" thickBot="1">
      <c r="A119" s="83">
        <f>A111+1</f>
        <v>14</v>
      </c>
      <c r="B119" s="95" t="s">
        <v>87</v>
      </c>
      <c r="C119" s="68"/>
      <c r="D119" s="68">
        <v>1</v>
      </c>
      <c r="E119" s="68">
        <v>2</v>
      </c>
      <c r="F119" s="68">
        <v>3</v>
      </c>
      <c r="G119" s="68">
        <v>4</v>
      </c>
      <c r="H119" s="68">
        <v>5</v>
      </c>
      <c r="I119" s="68">
        <v>6</v>
      </c>
      <c r="J119" s="68">
        <v>7</v>
      </c>
      <c r="K119" s="69">
        <f t="shared" si="10"/>
        <v>3.5</v>
      </c>
      <c r="L119" s="58" t="s">
        <v>17</v>
      </c>
      <c r="M119" s="70"/>
      <c r="N119" s="96">
        <f>SUM(M120:M126)</f>
        <v>63.849999999999994</v>
      </c>
      <c r="O119" s="58">
        <f>N119/2</f>
        <v>31.924999999999997</v>
      </c>
      <c r="P119" s="97">
        <v>52.894</v>
      </c>
      <c r="Q119" s="98">
        <f>P119/2</f>
        <v>26.447</v>
      </c>
      <c r="R119" s="71">
        <f>N119+P119</f>
        <v>116.744</v>
      </c>
      <c r="S119">
        <f>R119/2</f>
        <v>58.372</v>
      </c>
    </row>
    <row r="120" spans="1:18" ht="15.75">
      <c r="A120" s="72"/>
      <c r="B120" s="99" t="s">
        <v>31</v>
      </c>
      <c r="C120" s="73" t="s">
        <v>18</v>
      </c>
      <c r="D120" s="74">
        <v>6.4</v>
      </c>
      <c r="E120" s="74">
        <v>6.6</v>
      </c>
      <c r="F120" s="74">
        <v>6.4</v>
      </c>
      <c r="G120" s="74">
        <v>6.3</v>
      </c>
      <c r="H120" s="74">
        <v>6.7</v>
      </c>
      <c r="I120" s="74">
        <v>6.5</v>
      </c>
      <c r="J120" s="74"/>
      <c r="K120" s="69">
        <f t="shared" si="10"/>
        <v>6.474999999999999</v>
      </c>
      <c r="L120" s="59">
        <v>50</v>
      </c>
      <c r="M120" s="75">
        <f>K120/10*L120/2</f>
        <v>16.187499999999996</v>
      </c>
      <c r="N120" s="76"/>
      <c r="O120" s="59"/>
      <c r="P120" s="59"/>
      <c r="Q120" s="60"/>
      <c r="R120" s="77"/>
    </row>
    <row r="121" spans="1:18" ht="15.75">
      <c r="A121" s="72"/>
      <c r="B121" s="99" t="s">
        <v>80</v>
      </c>
      <c r="C121" s="73" t="s">
        <v>19</v>
      </c>
      <c r="D121" s="74">
        <v>6.2</v>
      </c>
      <c r="E121" s="74">
        <v>6.6</v>
      </c>
      <c r="F121" s="74">
        <v>6.5</v>
      </c>
      <c r="G121" s="74">
        <v>6.3</v>
      </c>
      <c r="H121" s="74">
        <v>6.6</v>
      </c>
      <c r="I121" s="74">
        <v>6.5</v>
      </c>
      <c r="J121" s="74"/>
      <c r="K121" s="69">
        <f t="shared" si="10"/>
        <v>6.4750000000000005</v>
      </c>
      <c r="L121" s="59">
        <v>10</v>
      </c>
      <c r="M121" s="75">
        <f>K121/10*L121/2</f>
        <v>3.2375000000000003</v>
      </c>
      <c r="N121" s="76"/>
      <c r="O121" s="59"/>
      <c r="P121" s="59"/>
      <c r="Q121" s="60"/>
      <c r="R121" s="77"/>
    </row>
    <row r="122" spans="1:18" ht="15.75">
      <c r="A122" s="72"/>
      <c r="B122" s="99"/>
      <c r="C122" s="73" t="s">
        <v>20</v>
      </c>
      <c r="D122" s="74">
        <v>6.4</v>
      </c>
      <c r="E122" s="74">
        <v>6.5</v>
      </c>
      <c r="F122" s="74">
        <v>6.5</v>
      </c>
      <c r="G122" s="74">
        <v>6.4</v>
      </c>
      <c r="H122" s="74">
        <v>6.6</v>
      </c>
      <c r="I122" s="74">
        <v>6.6</v>
      </c>
      <c r="J122" s="74"/>
      <c r="K122" s="69">
        <f t="shared" si="10"/>
        <v>6.5</v>
      </c>
      <c r="L122" s="59">
        <v>40</v>
      </c>
      <c r="M122" s="75">
        <f>K122/10*L122/2</f>
        <v>13</v>
      </c>
      <c r="N122" s="76"/>
      <c r="O122" s="59"/>
      <c r="P122" s="59"/>
      <c r="Q122" s="60"/>
      <c r="R122" s="77"/>
    </row>
    <row r="123" spans="1:18" ht="15.75">
      <c r="A123" s="72"/>
      <c r="B123" s="99"/>
      <c r="C123" s="73"/>
      <c r="D123" s="74"/>
      <c r="E123" s="73"/>
      <c r="F123" s="73"/>
      <c r="G123" s="74"/>
      <c r="I123" s="74"/>
      <c r="J123" s="74"/>
      <c r="K123" s="69"/>
      <c r="L123" s="59"/>
      <c r="M123" s="75"/>
      <c r="N123" s="76"/>
      <c r="O123" s="59"/>
      <c r="P123" s="59"/>
      <c r="Q123" s="60"/>
      <c r="R123" s="77"/>
    </row>
    <row r="124" spans="1:18" ht="15.75">
      <c r="A124" s="72"/>
      <c r="B124" s="99"/>
      <c r="C124" s="73" t="s">
        <v>21</v>
      </c>
      <c r="D124" s="74">
        <v>6.1</v>
      </c>
      <c r="E124" s="74">
        <v>6.6</v>
      </c>
      <c r="F124" s="74">
        <v>6.6</v>
      </c>
      <c r="G124" s="74">
        <v>6.3</v>
      </c>
      <c r="H124" s="74">
        <v>6.3</v>
      </c>
      <c r="I124" s="74">
        <v>6.2</v>
      </c>
      <c r="J124" s="74"/>
      <c r="K124" s="69">
        <f aca="true" t="shared" si="11" ref="K124:K130">(SUM(D124:I124)-MAX(D124:I124)-MIN(D124:I124))/4</f>
        <v>6.35</v>
      </c>
      <c r="L124" s="59">
        <v>50</v>
      </c>
      <c r="M124" s="75">
        <f>K124/10*L124/2</f>
        <v>15.875</v>
      </c>
      <c r="N124" s="76"/>
      <c r="O124" s="59"/>
      <c r="P124" s="59"/>
      <c r="Q124" s="60"/>
      <c r="R124" s="77"/>
    </row>
    <row r="125" spans="1:18" ht="15.75">
      <c r="A125" s="72"/>
      <c r="B125" s="99"/>
      <c r="C125" s="73" t="s">
        <v>22</v>
      </c>
      <c r="D125" s="74">
        <v>6.3</v>
      </c>
      <c r="E125" s="74">
        <v>6.5</v>
      </c>
      <c r="F125" s="74">
        <v>6.6</v>
      </c>
      <c r="G125" s="74">
        <v>6</v>
      </c>
      <c r="H125" s="74">
        <v>6.2</v>
      </c>
      <c r="I125" s="74">
        <v>6</v>
      </c>
      <c r="J125" s="74"/>
      <c r="K125" s="69">
        <f t="shared" si="11"/>
        <v>6.249999999999998</v>
      </c>
      <c r="L125" s="59">
        <v>20</v>
      </c>
      <c r="M125" s="75">
        <f>K125/10*L125/2</f>
        <v>6.249999999999998</v>
      </c>
      <c r="N125" s="76"/>
      <c r="O125" s="59"/>
      <c r="P125" s="59"/>
      <c r="Q125" s="60"/>
      <c r="R125" s="172"/>
    </row>
    <row r="126" spans="1:18" ht="16.5" thickBot="1">
      <c r="A126" s="67"/>
      <c r="B126" s="100"/>
      <c r="C126" s="78" t="s">
        <v>23</v>
      </c>
      <c r="D126" s="74">
        <v>6.1</v>
      </c>
      <c r="E126" s="74">
        <v>6.6</v>
      </c>
      <c r="F126" s="78">
        <v>6.5</v>
      </c>
      <c r="G126" s="74">
        <v>6</v>
      </c>
      <c r="H126" s="74">
        <v>6.2</v>
      </c>
      <c r="I126" s="74">
        <v>6</v>
      </c>
      <c r="J126" s="74"/>
      <c r="K126" s="69">
        <f t="shared" si="11"/>
        <v>6.199999999999999</v>
      </c>
      <c r="L126" s="79">
        <v>30</v>
      </c>
      <c r="M126" s="75">
        <f>K126/10*L126/2</f>
        <v>9.299999999999999</v>
      </c>
      <c r="N126" s="80"/>
      <c r="O126" s="87"/>
      <c r="P126" s="87"/>
      <c r="Q126" s="85"/>
      <c r="R126" s="86"/>
    </row>
    <row r="127" spans="1:19" ht="32.25" thickBot="1">
      <c r="A127" s="83">
        <f>A119+1</f>
        <v>15</v>
      </c>
      <c r="B127" s="95" t="s">
        <v>133</v>
      </c>
      <c r="C127" s="68"/>
      <c r="D127" s="68">
        <v>1</v>
      </c>
      <c r="E127" s="68">
        <v>2</v>
      </c>
      <c r="F127" s="68">
        <v>3</v>
      </c>
      <c r="G127" s="68">
        <v>4</v>
      </c>
      <c r="H127" s="68">
        <v>5</v>
      </c>
      <c r="I127" s="68">
        <v>6</v>
      </c>
      <c r="J127" s="68">
        <v>7</v>
      </c>
      <c r="K127" s="69">
        <f t="shared" si="11"/>
        <v>3.5</v>
      </c>
      <c r="L127" s="58" t="s">
        <v>17</v>
      </c>
      <c r="M127" s="70"/>
      <c r="N127" s="96">
        <f>SUM(M128:M134)</f>
        <v>63.4875</v>
      </c>
      <c r="O127" s="58">
        <f>N127/2</f>
        <v>31.74375</v>
      </c>
      <c r="P127" s="97">
        <v>52.004</v>
      </c>
      <c r="Q127" s="98">
        <f>P127/2</f>
        <v>26.002</v>
      </c>
      <c r="R127" s="71">
        <f>N127+P127</f>
        <v>115.4915</v>
      </c>
      <c r="S127">
        <f>R127/2</f>
        <v>57.74575</v>
      </c>
    </row>
    <row r="128" spans="1:18" ht="15.75">
      <c r="A128" s="72"/>
      <c r="B128" s="99" t="s">
        <v>74</v>
      </c>
      <c r="C128" s="73" t="s">
        <v>18</v>
      </c>
      <c r="D128" s="74">
        <v>6.4</v>
      </c>
      <c r="E128" s="74">
        <v>6.8</v>
      </c>
      <c r="F128" s="74">
        <v>6.5</v>
      </c>
      <c r="G128" s="74">
        <v>6.5</v>
      </c>
      <c r="H128" s="74">
        <v>6.34</v>
      </c>
      <c r="I128" s="74">
        <v>6.2</v>
      </c>
      <c r="J128" s="74"/>
      <c r="K128" s="69">
        <f t="shared" si="11"/>
        <v>6.4350000000000005</v>
      </c>
      <c r="L128" s="59">
        <v>50</v>
      </c>
      <c r="M128" s="75">
        <f>K128/10*L128/2</f>
        <v>16.087500000000002</v>
      </c>
      <c r="N128" s="76"/>
      <c r="O128" s="59"/>
      <c r="P128" s="59"/>
      <c r="Q128" s="60"/>
      <c r="R128" s="77"/>
    </row>
    <row r="129" spans="1:18" ht="15.75">
      <c r="A129" s="72"/>
      <c r="B129" s="99"/>
      <c r="C129" s="73" t="s">
        <v>19</v>
      </c>
      <c r="D129" s="74">
        <v>6.5</v>
      </c>
      <c r="E129" s="74">
        <v>6.6</v>
      </c>
      <c r="F129" s="74">
        <v>6.5</v>
      </c>
      <c r="G129" s="74">
        <v>6.5</v>
      </c>
      <c r="H129" s="74">
        <v>6.2</v>
      </c>
      <c r="I129" s="74">
        <v>6.1</v>
      </c>
      <c r="J129" s="74"/>
      <c r="K129" s="69">
        <f t="shared" si="11"/>
        <v>6.425000000000001</v>
      </c>
      <c r="L129" s="59">
        <v>10</v>
      </c>
      <c r="M129" s="75">
        <f>K129/10*L129/2</f>
        <v>3.2125000000000004</v>
      </c>
      <c r="N129" s="76"/>
      <c r="O129" s="59"/>
      <c r="P129" s="59"/>
      <c r="Q129" s="60"/>
      <c r="R129" s="77"/>
    </row>
    <row r="130" spans="1:18" ht="15.75">
      <c r="A130" s="72"/>
      <c r="B130" s="99"/>
      <c r="C130" s="73" t="s">
        <v>20</v>
      </c>
      <c r="D130" s="74">
        <v>6.5</v>
      </c>
      <c r="E130" s="74">
        <v>6.7</v>
      </c>
      <c r="F130" s="74">
        <v>6.5</v>
      </c>
      <c r="G130" s="74">
        <v>6.6</v>
      </c>
      <c r="H130" s="74">
        <v>6.2</v>
      </c>
      <c r="I130" s="74">
        <v>6.2</v>
      </c>
      <c r="J130" s="74"/>
      <c r="K130" s="69">
        <f t="shared" si="11"/>
        <v>6.45</v>
      </c>
      <c r="L130" s="59">
        <v>40</v>
      </c>
      <c r="M130" s="75">
        <f>K130/10*L130/2</f>
        <v>12.9</v>
      </c>
      <c r="N130" s="76"/>
      <c r="O130" s="59"/>
      <c r="P130" s="59"/>
      <c r="Q130" s="60"/>
      <c r="R130" s="77"/>
    </row>
    <row r="131" spans="1:18" ht="15.75">
      <c r="A131" s="72"/>
      <c r="B131" s="99"/>
      <c r="C131" s="73"/>
      <c r="D131" s="74"/>
      <c r="E131" s="73"/>
      <c r="F131" s="73"/>
      <c r="G131" s="74"/>
      <c r="H131" s="74"/>
      <c r="I131" s="74"/>
      <c r="J131" s="74"/>
      <c r="K131" s="69"/>
      <c r="L131" s="59"/>
      <c r="M131" s="75"/>
      <c r="N131" s="76"/>
      <c r="O131" s="59"/>
      <c r="P131" s="59"/>
      <c r="Q131" s="60"/>
      <c r="R131" s="77"/>
    </row>
    <row r="132" spans="1:18" ht="15.75">
      <c r="A132" s="72"/>
      <c r="B132" s="99"/>
      <c r="C132" s="73" t="s">
        <v>21</v>
      </c>
      <c r="D132" s="74">
        <v>6.4</v>
      </c>
      <c r="E132" s="74">
        <v>6.4</v>
      </c>
      <c r="F132" s="74">
        <v>6.3</v>
      </c>
      <c r="G132" s="74">
        <v>6.2</v>
      </c>
      <c r="H132" s="74">
        <v>6.1</v>
      </c>
      <c r="I132" s="74">
        <v>6.1</v>
      </c>
      <c r="J132" s="74"/>
      <c r="K132" s="69">
        <f aca="true" t="shared" si="12" ref="K132:K138">(SUM(D132:I132)-MAX(D132:I132)-MIN(D132:I132))/4</f>
        <v>6.25</v>
      </c>
      <c r="L132" s="59">
        <v>50</v>
      </c>
      <c r="M132" s="75">
        <f>K132/10*L132/2</f>
        <v>15.625</v>
      </c>
      <c r="N132" s="76"/>
      <c r="O132" s="59"/>
      <c r="P132" s="59"/>
      <c r="Q132" s="60"/>
      <c r="R132" s="77"/>
    </row>
    <row r="133" spans="1:18" ht="15.75">
      <c r="A133" s="72"/>
      <c r="B133" s="99"/>
      <c r="C133" s="73" t="s">
        <v>22</v>
      </c>
      <c r="D133" s="74">
        <v>6.1</v>
      </c>
      <c r="E133" s="74">
        <v>6.3</v>
      </c>
      <c r="F133" s="74">
        <v>6.6</v>
      </c>
      <c r="G133" s="74">
        <v>6.1</v>
      </c>
      <c r="H133" s="74">
        <v>6</v>
      </c>
      <c r="I133" s="74">
        <v>6.2</v>
      </c>
      <c r="J133" s="74"/>
      <c r="K133" s="69">
        <f t="shared" si="12"/>
        <v>6.175000000000001</v>
      </c>
      <c r="L133" s="59">
        <v>20</v>
      </c>
      <c r="M133" s="75">
        <f>K133/10*L133/2</f>
        <v>6.175000000000001</v>
      </c>
      <c r="N133" s="76"/>
      <c r="O133" s="59"/>
      <c r="P133" s="59"/>
      <c r="Q133" s="60"/>
      <c r="R133" s="77"/>
    </row>
    <row r="134" spans="1:18" ht="16.5" thickBot="1">
      <c r="A134" s="67"/>
      <c r="B134" s="100"/>
      <c r="C134" s="78" t="s">
        <v>23</v>
      </c>
      <c r="D134" s="74">
        <v>6.5</v>
      </c>
      <c r="E134" s="78">
        <v>6.5</v>
      </c>
      <c r="F134" s="78">
        <v>6.7</v>
      </c>
      <c r="G134" s="74">
        <v>6.2</v>
      </c>
      <c r="H134" s="74">
        <v>6.1</v>
      </c>
      <c r="I134" s="74">
        <v>6.1</v>
      </c>
      <c r="J134" s="74"/>
      <c r="K134" s="69">
        <f t="shared" si="12"/>
        <v>6.325000000000001</v>
      </c>
      <c r="L134" s="79">
        <v>30</v>
      </c>
      <c r="M134" s="75">
        <f>K134/10*L134/2</f>
        <v>9.4875</v>
      </c>
      <c r="N134" s="80"/>
      <c r="O134" s="87"/>
      <c r="P134" s="87"/>
      <c r="Q134" s="85"/>
      <c r="R134" s="86"/>
    </row>
    <row r="135" spans="1:19" ht="16.5" thickBot="1">
      <c r="A135" s="83">
        <f>A127+1</f>
        <v>16</v>
      </c>
      <c r="B135" s="95" t="s">
        <v>140</v>
      </c>
      <c r="C135" s="68"/>
      <c r="D135" s="68">
        <v>1</v>
      </c>
      <c r="E135" s="68">
        <v>2</v>
      </c>
      <c r="F135" s="68">
        <v>3</v>
      </c>
      <c r="G135" s="68">
        <v>4</v>
      </c>
      <c r="H135" s="68">
        <v>5</v>
      </c>
      <c r="I135" s="68">
        <v>6</v>
      </c>
      <c r="J135" s="68">
        <v>7</v>
      </c>
      <c r="K135" s="69">
        <f t="shared" si="12"/>
        <v>3.5</v>
      </c>
      <c r="L135" s="58" t="s">
        <v>17</v>
      </c>
      <c r="M135" s="70"/>
      <c r="N135" s="96">
        <f>SUM(M136:M142)</f>
        <v>64.61250000000001</v>
      </c>
      <c r="O135" s="58">
        <f>N135/2</f>
        <v>32.306250000000006</v>
      </c>
      <c r="P135" s="97">
        <v>51.479</v>
      </c>
      <c r="Q135" s="98">
        <f>P135/2</f>
        <v>25.7395</v>
      </c>
      <c r="R135" s="71">
        <f>N135+P135</f>
        <v>116.09150000000001</v>
      </c>
      <c r="S135">
        <f>R135/2</f>
        <v>58.045750000000005</v>
      </c>
    </row>
    <row r="136" spans="1:18" ht="15.75">
      <c r="A136" s="72"/>
      <c r="B136" s="99" t="s">
        <v>78</v>
      </c>
      <c r="C136" s="73" t="s">
        <v>18</v>
      </c>
      <c r="D136" s="74">
        <v>6.5</v>
      </c>
      <c r="E136" s="74">
        <v>6.7</v>
      </c>
      <c r="F136" s="74">
        <v>6.6</v>
      </c>
      <c r="G136" s="74">
        <v>6.4</v>
      </c>
      <c r="H136" s="74">
        <v>6.7</v>
      </c>
      <c r="I136" s="74">
        <v>6.8</v>
      </c>
      <c r="J136" s="74"/>
      <c r="K136" s="69">
        <f t="shared" si="12"/>
        <v>6.625</v>
      </c>
      <c r="L136" s="59">
        <v>50</v>
      </c>
      <c r="M136" s="75">
        <f>K136/10*L136/2</f>
        <v>16.5625</v>
      </c>
      <c r="N136" s="76"/>
      <c r="O136" s="59"/>
      <c r="P136" s="59"/>
      <c r="Q136" s="60"/>
      <c r="R136" s="77"/>
    </row>
    <row r="137" spans="1:18" ht="15.75">
      <c r="A137" s="72"/>
      <c r="B137" s="99"/>
      <c r="C137" s="73" t="s">
        <v>19</v>
      </c>
      <c r="D137" s="74">
        <v>6.5</v>
      </c>
      <c r="E137" s="74">
        <v>6.7</v>
      </c>
      <c r="F137" s="74">
        <v>6.5</v>
      </c>
      <c r="G137" s="74">
        <v>6.4</v>
      </c>
      <c r="H137" s="74">
        <v>6.7</v>
      </c>
      <c r="I137" s="74">
        <v>6.8</v>
      </c>
      <c r="J137" s="74"/>
      <c r="K137" s="69">
        <f t="shared" si="12"/>
        <v>6.600000000000001</v>
      </c>
      <c r="L137" s="59">
        <v>10</v>
      </c>
      <c r="M137" s="75">
        <f>K137/10*L137/2</f>
        <v>3.3000000000000007</v>
      </c>
      <c r="N137" s="76"/>
      <c r="O137" s="59"/>
      <c r="P137" s="59"/>
      <c r="Q137" s="60"/>
      <c r="R137" s="77"/>
    </row>
    <row r="138" spans="1:18" ht="15.75">
      <c r="A138" s="72"/>
      <c r="B138" s="99"/>
      <c r="C138" s="73" t="s">
        <v>20</v>
      </c>
      <c r="D138" s="74">
        <v>6.6</v>
      </c>
      <c r="E138" s="74">
        <v>6.7</v>
      </c>
      <c r="F138" s="74">
        <v>6.6</v>
      </c>
      <c r="G138" s="74">
        <v>6.5</v>
      </c>
      <c r="H138" s="74">
        <v>6.7</v>
      </c>
      <c r="I138" s="74">
        <v>6.8</v>
      </c>
      <c r="J138" s="74"/>
      <c r="K138" s="69">
        <f t="shared" si="12"/>
        <v>6.65</v>
      </c>
      <c r="L138" s="59">
        <v>40</v>
      </c>
      <c r="M138" s="75">
        <f>K138/10*L138/2</f>
        <v>13.3</v>
      </c>
      <c r="N138" s="76"/>
      <c r="O138" s="59"/>
      <c r="P138" s="59"/>
      <c r="Q138" s="60"/>
      <c r="R138" s="77"/>
    </row>
    <row r="139" spans="1:18" ht="15.75">
      <c r="A139" s="72"/>
      <c r="B139" s="99"/>
      <c r="C139" s="73"/>
      <c r="D139" s="73"/>
      <c r="E139" s="74"/>
      <c r="F139" s="74"/>
      <c r="G139" s="73"/>
      <c r="H139" s="73"/>
      <c r="I139" s="74"/>
      <c r="J139" s="73"/>
      <c r="K139" s="69"/>
      <c r="L139" s="59"/>
      <c r="M139" s="75"/>
      <c r="N139" s="76"/>
      <c r="O139" s="59"/>
      <c r="P139" s="59"/>
      <c r="Q139" s="60"/>
      <c r="R139" s="77"/>
    </row>
    <row r="140" spans="1:18" ht="15.75">
      <c r="A140" s="72"/>
      <c r="B140" s="99"/>
      <c r="C140" s="73" t="s">
        <v>21</v>
      </c>
      <c r="D140" s="74">
        <v>6.3</v>
      </c>
      <c r="E140" s="74">
        <v>6.5</v>
      </c>
      <c r="F140" s="74">
        <v>6.4</v>
      </c>
      <c r="G140" s="74">
        <v>6.3</v>
      </c>
      <c r="H140" s="74">
        <v>6.2</v>
      </c>
      <c r="I140" s="74">
        <v>5.7</v>
      </c>
      <c r="J140" s="74"/>
      <c r="K140" s="69">
        <f aca="true" t="shared" si="13" ref="K140:K146">(SUM(D140:I140)-MAX(D140:I140)-MIN(D140:I140))/4</f>
        <v>6.300000000000002</v>
      </c>
      <c r="L140" s="59">
        <v>50</v>
      </c>
      <c r="M140" s="75">
        <f>K140/10*L140/2</f>
        <v>15.750000000000004</v>
      </c>
      <c r="N140" s="76"/>
      <c r="O140" s="59"/>
      <c r="P140" s="59"/>
      <c r="Q140" s="60"/>
      <c r="R140" s="77"/>
    </row>
    <row r="141" spans="1:18" ht="15.75">
      <c r="A141" s="72"/>
      <c r="B141" s="99"/>
      <c r="C141" s="73" t="s">
        <v>22</v>
      </c>
      <c r="D141" s="74">
        <v>6.4</v>
      </c>
      <c r="E141" s="74">
        <v>6.5</v>
      </c>
      <c r="F141" s="74">
        <v>6.7</v>
      </c>
      <c r="G141" s="74">
        <v>6</v>
      </c>
      <c r="H141" s="74">
        <v>6.1</v>
      </c>
      <c r="I141" s="74">
        <v>5.8</v>
      </c>
      <c r="J141" s="74"/>
      <c r="K141" s="69">
        <f t="shared" si="13"/>
        <v>6.25</v>
      </c>
      <c r="L141" s="59">
        <v>20</v>
      </c>
      <c r="M141" s="75">
        <f>K141/10*L141/2</f>
        <v>6.25</v>
      </c>
      <c r="N141" s="76"/>
      <c r="O141" s="59"/>
      <c r="P141" s="59"/>
      <c r="Q141" s="60"/>
      <c r="R141" s="77"/>
    </row>
    <row r="142" spans="1:18" ht="16.5" thickBot="1">
      <c r="A142" s="67"/>
      <c r="B142" s="100"/>
      <c r="C142" s="78" t="s">
        <v>23</v>
      </c>
      <c r="D142" s="78">
        <v>6.4</v>
      </c>
      <c r="E142" s="74">
        <v>6.6</v>
      </c>
      <c r="F142" s="74">
        <v>6.8</v>
      </c>
      <c r="G142" s="78">
        <v>6</v>
      </c>
      <c r="H142" s="78">
        <v>6.2</v>
      </c>
      <c r="I142" s="74">
        <v>5.8</v>
      </c>
      <c r="J142" s="78"/>
      <c r="K142" s="69">
        <f t="shared" si="13"/>
        <v>6.299999999999999</v>
      </c>
      <c r="L142" s="79">
        <v>30</v>
      </c>
      <c r="M142" s="75">
        <f>K142/10*L142/2</f>
        <v>9.45</v>
      </c>
      <c r="N142" s="80"/>
      <c r="O142" s="87"/>
      <c r="P142" s="87"/>
      <c r="Q142" s="85"/>
      <c r="R142" s="86"/>
    </row>
    <row r="143" spans="1:19" ht="16.5" thickBot="1">
      <c r="A143" s="83">
        <f>A135+1</f>
        <v>17</v>
      </c>
      <c r="B143" s="95" t="s">
        <v>102</v>
      </c>
      <c r="C143" s="68"/>
      <c r="D143" s="68">
        <v>1</v>
      </c>
      <c r="E143" s="68">
        <v>2</v>
      </c>
      <c r="F143" s="68">
        <v>3</v>
      </c>
      <c r="G143" s="68">
        <v>4</v>
      </c>
      <c r="H143" s="68">
        <v>5</v>
      </c>
      <c r="I143" s="68">
        <v>6</v>
      </c>
      <c r="J143" s="68">
        <v>7</v>
      </c>
      <c r="K143" s="69">
        <f t="shared" si="13"/>
        <v>3.5</v>
      </c>
      <c r="L143" s="58" t="s">
        <v>17</v>
      </c>
      <c r="M143" s="70"/>
      <c r="N143" s="96">
        <f>SUM(M144:M150)</f>
        <v>62.9875</v>
      </c>
      <c r="O143" s="58">
        <f>N143/2</f>
        <v>31.49375</v>
      </c>
      <c r="P143" s="97">
        <v>49.148</v>
      </c>
      <c r="Q143" s="98">
        <f>P143/2</f>
        <v>24.574</v>
      </c>
      <c r="R143" s="71">
        <f>N143+P143</f>
        <v>112.13550000000001</v>
      </c>
      <c r="S143">
        <f>R143/2</f>
        <v>56.067750000000004</v>
      </c>
    </row>
    <row r="144" spans="1:18" ht="15.75">
      <c r="A144" s="72"/>
      <c r="B144" s="99" t="s">
        <v>103</v>
      </c>
      <c r="C144" s="73" t="s">
        <v>18</v>
      </c>
      <c r="D144" s="74">
        <v>6</v>
      </c>
      <c r="E144" s="74">
        <v>6.6</v>
      </c>
      <c r="F144" s="74">
        <v>6.4</v>
      </c>
      <c r="G144" s="74">
        <v>6.4</v>
      </c>
      <c r="H144" s="74">
        <v>6.4</v>
      </c>
      <c r="I144" s="74">
        <v>6.3</v>
      </c>
      <c r="J144" s="74"/>
      <c r="K144" s="69">
        <f t="shared" si="13"/>
        <v>6.374999999999998</v>
      </c>
      <c r="L144" s="59">
        <v>50</v>
      </c>
      <c r="M144" s="75">
        <f>K144/10*L144/2</f>
        <v>15.937499999999996</v>
      </c>
      <c r="N144" s="76"/>
      <c r="O144" s="59"/>
      <c r="P144" s="59"/>
      <c r="Q144" s="60"/>
      <c r="R144" s="77"/>
    </row>
    <row r="145" spans="1:18" ht="15.75">
      <c r="A145" s="72"/>
      <c r="B145" s="99"/>
      <c r="C145" s="73" t="s">
        <v>19</v>
      </c>
      <c r="D145" s="74">
        <v>6.2</v>
      </c>
      <c r="E145" s="74">
        <v>6.5</v>
      </c>
      <c r="F145" s="74">
        <v>6.5</v>
      </c>
      <c r="G145" s="74">
        <v>6.5</v>
      </c>
      <c r="H145" s="74">
        <v>6.3</v>
      </c>
      <c r="I145" s="74">
        <v>6.3</v>
      </c>
      <c r="J145" s="74"/>
      <c r="K145" s="69">
        <f t="shared" si="13"/>
        <v>6.3999999999999995</v>
      </c>
      <c r="L145" s="59">
        <v>10</v>
      </c>
      <c r="M145" s="75">
        <f>K145/10*L145/2</f>
        <v>3.1999999999999993</v>
      </c>
      <c r="N145" s="76"/>
      <c r="O145" s="59"/>
      <c r="P145" s="59"/>
      <c r="Q145" s="60"/>
      <c r="R145" s="77"/>
    </row>
    <row r="146" spans="1:18" ht="15.75">
      <c r="A146" s="72"/>
      <c r="B146" s="99"/>
      <c r="C146" s="73" t="s">
        <v>20</v>
      </c>
      <c r="D146" s="74">
        <v>6</v>
      </c>
      <c r="E146" s="74">
        <v>6.6</v>
      </c>
      <c r="F146" s="74">
        <v>6.5</v>
      </c>
      <c r="G146" s="74">
        <v>6.5</v>
      </c>
      <c r="H146" s="74">
        <v>6.3</v>
      </c>
      <c r="I146" s="74">
        <v>6.3</v>
      </c>
      <c r="J146" s="74"/>
      <c r="K146" s="69">
        <f t="shared" si="13"/>
        <v>6.4</v>
      </c>
      <c r="L146" s="59">
        <v>40</v>
      </c>
      <c r="M146" s="75">
        <f>K146/10*L146/2</f>
        <v>12.8</v>
      </c>
      <c r="N146" s="76"/>
      <c r="O146" s="59"/>
      <c r="P146" s="59"/>
      <c r="Q146" s="60"/>
      <c r="R146" s="77"/>
    </row>
    <row r="147" spans="1:18" ht="15.75">
      <c r="A147" s="72"/>
      <c r="B147" s="99"/>
      <c r="C147" s="73"/>
      <c r="D147" s="74"/>
      <c r="E147" s="73"/>
      <c r="F147" s="73"/>
      <c r="G147" s="73"/>
      <c r="H147" s="73"/>
      <c r="I147" s="73"/>
      <c r="J147" s="73"/>
      <c r="K147" s="69"/>
      <c r="L147" s="59"/>
      <c r="M147" s="75"/>
      <c r="N147" s="76"/>
      <c r="O147" s="59"/>
      <c r="P147" s="59"/>
      <c r="Q147" s="60"/>
      <c r="R147" s="77"/>
    </row>
    <row r="148" spans="1:18" ht="15.75">
      <c r="A148" s="72"/>
      <c r="B148" s="99"/>
      <c r="C148" s="73" t="s">
        <v>21</v>
      </c>
      <c r="D148" s="74">
        <v>6.2</v>
      </c>
      <c r="E148" s="74">
        <v>6.4</v>
      </c>
      <c r="F148" s="74">
        <v>6.4</v>
      </c>
      <c r="G148" s="74">
        <v>6.2</v>
      </c>
      <c r="H148" s="74">
        <v>6</v>
      </c>
      <c r="I148" s="74">
        <v>5.9</v>
      </c>
      <c r="J148" s="74"/>
      <c r="K148" s="69">
        <f aca="true" t="shared" si="14" ref="K148:K154">(SUM(D148:I148)-MAX(D148:I148)-MIN(D148:I148))/4</f>
        <v>6.200000000000001</v>
      </c>
      <c r="L148" s="59">
        <v>50</v>
      </c>
      <c r="M148" s="75">
        <f>K148/10*L148/2</f>
        <v>15.500000000000004</v>
      </c>
      <c r="N148" s="76"/>
      <c r="O148" s="59"/>
      <c r="P148" s="59"/>
      <c r="Q148" s="60"/>
      <c r="R148" s="77"/>
    </row>
    <row r="149" spans="1:18" ht="15.75">
      <c r="A149" s="72"/>
      <c r="B149" s="99"/>
      <c r="C149" s="73" t="s">
        <v>22</v>
      </c>
      <c r="D149" s="74">
        <v>6.4</v>
      </c>
      <c r="E149" s="74">
        <v>6.5</v>
      </c>
      <c r="F149" s="74">
        <v>6.4</v>
      </c>
      <c r="G149" s="74">
        <v>6.1</v>
      </c>
      <c r="H149" s="74">
        <v>6.1</v>
      </c>
      <c r="I149" s="74">
        <v>6</v>
      </c>
      <c r="J149" s="74"/>
      <c r="K149" s="69">
        <f t="shared" si="14"/>
        <v>6.25</v>
      </c>
      <c r="L149" s="59">
        <v>20</v>
      </c>
      <c r="M149" s="75">
        <f>K149/10*L149/2</f>
        <v>6.25</v>
      </c>
      <c r="N149" s="76"/>
      <c r="O149" s="59"/>
      <c r="P149" s="59"/>
      <c r="Q149" s="60"/>
      <c r="R149" s="77"/>
    </row>
    <row r="150" spans="1:18" ht="16.5" thickBot="1">
      <c r="A150" s="67"/>
      <c r="B150" s="100"/>
      <c r="C150" s="78" t="s">
        <v>23</v>
      </c>
      <c r="D150" s="74">
        <v>6.2</v>
      </c>
      <c r="E150" s="78">
        <v>6.4</v>
      </c>
      <c r="F150" s="74">
        <v>6.4</v>
      </c>
      <c r="G150" s="78">
        <v>6</v>
      </c>
      <c r="H150" s="74">
        <v>6.2</v>
      </c>
      <c r="I150" s="74">
        <v>6</v>
      </c>
      <c r="J150" s="74"/>
      <c r="K150" s="69">
        <f t="shared" si="14"/>
        <v>6.200000000000001</v>
      </c>
      <c r="L150" s="79">
        <v>30</v>
      </c>
      <c r="M150" s="75">
        <f>K150/10*L150/2</f>
        <v>9.3</v>
      </c>
      <c r="N150" s="80"/>
      <c r="O150" s="87"/>
      <c r="P150" s="87"/>
      <c r="Q150" s="85"/>
      <c r="R150" s="86"/>
    </row>
    <row r="151" spans="1:19" ht="16.5" thickBot="1">
      <c r="A151" s="83">
        <f>A143+1</f>
        <v>18</v>
      </c>
      <c r="B151" s="95" t="s">
        <v>203</v>
      </c>
      <c r="C151" s="68"/>
      <c r="D151" s="68">
        <v>1</v>
      </c>
      <c r="E151" s="68">
        <v>2</v>
      </c>
      <c r="F151" s="68">
        <v>3</v>
      </c>
      <c r="G151" s="68">
        <v>4</v>
      </c>
      <c r="H151" s="68">
        <v>5</v>
      </c>
      <c r="I151" s="68">
        <v>6</v>
      </c>
      <c r="J151" s="68">
        <v>7</v>
      </c>
      <c r="K151" s="69">
        <f t="shared" si="14"/>
        <v>3.5</v>
      </c>
      <c r="L151" s="58" t="s">
        <v>17</v>
      </c>
      <c r="M151" s="70"/>
      <c r="N151" s="96">
        <f>SUM(M152:M158)</f>
        <v>63.849999999999994</v>
      </c>
      <c r="O151" s="58">
        <f>N151/2</f>
        <v>31.924999999999997</v>
      </c>
      <c r="P151" s="97">
        <v>50.216</v>
      </c>
      <c r="Q151" s="98">
        <f>P151/2</f>
        <v>25.108</v>
      </c>
      <c r="R151" s="71">
        <f>N151+P151</f>
        <v>114.066</v>
      </c>
      <c r="S151">
        <f>R151/2</f>
        <v>57.033</v>
      </c>
    </row>
    <row r="152" spans="1:18" ht="15.75">
      <c r="A152" s="72"/>
      <c r="B152" s="99" t="s">
        <v>232</v>
      </c>
      <c r="C152" s="73" t="s">
        <v>18</v>
      </c>
      <c r="D152" s="74">
        <v>6.3</v>
      </c>
      <c r="E152" s="74">
        <v>6.3</v>
      </c>
      <c r="F152" s="74">
        <v>6.5</v>
      </c>
      <c r="G152" s="74">
        <v>6.8</v>
      </c>
      <c r="H152" s="74">
        <v>6.4</v>
      </c>
      <c r="I152" s="74">
        <v>6.3</v>
      </c>
      <c r="J152" s="74"/>
      <c r="K152" s="69">
        <f t="shared" si="14"/>
        <v>6.375</v>
      </c>
      <c r="L152" s="59">
        <v>50</v>
      </c>
      <c r="M152" s="75">
        <f>K152/10*L152/2</f>
        <v>15.937499999999998</v>
      </c>
      <c r="N152" s="76"/>
      <c r="O152" s="59"/>
      <c r="P152" s="59"/>
      <c r="Q152" s="60"/>
      <c r="R152" s="77"/>
    </row>
    <row r="153" spans="1:18" ht="15.75">
      <c r="A153" s="72"/>
      <c r="B153" s="99"/>
      <c r="C153" s="73" t="s">
        <v>19</v>
      </c>
      <c r="D153" s="74">
        <v>6.5</v>
      </c>
      <c r="E153" s="74">
        <v>6.3</v>
      </c>
      <c r="F153" s="74">
        <v>6.6</v>
      </c>
      <c r="G153" s="74">
        <v>6.8</v>
      </c>
      <c r="H153" s="74">
        <v>6.3</v>
      </c>
      <c r="I153" s="74">
        <v>6.4</v>
      </c>
      <c r="J153" s="74"/>
      <c r="K153" s="69">
        <f t="shared" si="14"/>
        <v>6.45</v>
      </c>
      <c r="L153" s="59">
        <v>10</v>
      </c>
      <c r="M153" s="75">
        <f>K153/10*L153/2</f>
        <v>3.225</v>
      </c>
      <c r="N153" s="76"/>
      <c r="O153" s="59"/>
      <c r="P153" s="59"/>
      <c r="Q153" s="60"/>
      <c r="R153" s="77"/>
    </row>
    <row r="154" spans="1:18" ht="15.75">
      <c r="A154" s="72"/>
      <c r="B154" s="99"/>
      <c r="C154" s="73" t="s">
        <v>20</v>
      </c>
      <c r="D154" s="74">
        <v>6.5</v>
      </c>
      <c r="E154" s="74">
        <v>6.3</v>
      </c>
      <c r="F154" s="74">
        <v>6.4</v>
      </c>
      <c r="G154" s="74">
        <v>6.9</v>
      </c>
      <c r="H154" s="74">
        <v>6.4</v>
      </c>
      <c r="I154" s="74">
        <v>6.3</v>
      </c>
      <c r="J154" s="74"/>
      <c r="K154" s="69">
        <f t="shared" si="14"/>
        <v>6.3999999999999995</v>
      </c>
      <c r="L154" s="59">
        <v>40</v>
      </c>
      <c r="M154" s="75">
        <f>K154/10*L154/2</f>
        <v>12.799999999999997</v>
      </c>
      <c r="N154" s="76"/>
      <c r="O154" s="59"/>
      <c r="P154" s="59"/>
      <c r="Q154" s="60"/>
      <c r="R154" s="77"/>
    </row>
    <row r="155" spans="1:18" ht="15.75">
      <c r="A155" s="72"/>
      <c r="B155" s="99"/>
      <c r="C155" s="73"/>
      <c r="D155" s="74"/>
      <c r="E155" s="74"/>
      <c r="F155" s="74"/>
      <c r="G155" s="73"/>
      <c r="H155" s="73"/>
      <c r="I155" s="74"/>
      <c r="J155" s="74"/>
      <c r="K155" s="69"/>
      <c r="L155" s="59"/>
      <c r="M155" s="75"/>
      <c r="N155" s="76"/>
      <c r="O155" s="59"/>
      <c r="P155" s="59"/>
      <c r="Q155" s="60"/>
      <c r="R155" s="77"/>
    </row>
    <row r="156" spans="1:18" ht="15.75">
      <c r="A156" s="72"/>
      <c r="B156" s="99"/>
      <c r="C156" s="73" t="s">
        <v>21</v>
      </c>
      <c r="D156" s="74">
        <v>6.4</v>
      </c>
      <c r="E156" s="74">
        <v>6.5</v>
      </c>
      <c r="F156" s="74">
        <v>6.5</v>
      </c>
      <c r="G156" s="74">
        <v>6.4</v>
      </c>
      <c r="H156" s="74">
        <v>6.3</v>
      </c>
      <c r="I156" s="74">
        <v>6</v>
      </c>
      <c r="J156" s="74"/>
      <c r="K156" s="69">
        <f aca="true" t="shared" si="15" ref="K156:K162">(SUM(D156:I156)-MAX(D156:I156)-MIN(D156:I156))/4</f>
        <v>6.399999999999999</v>
      </c>
      <c r="L156" s="59">
        <v>50</v>
      </c>
      <c r="M156" s="75">
        <f>K156/10*L156/2</f>
        <v>15.999999999999998</v>
      </c>
      <c r="N156" s="76"/>
      <c r="O156" s="59"/>
      <c r="P156" s="59"/>
      <c r="Q156" s="60"/>
      <c r="R156" s="77"/>
    </row>
    <row r="157" spans="1:18" ht="15.75">
      <c r="A157" s="72"/>
      <c r="B157" s="99"/>
      <c r="C157" s="73" t="s">
        <v>22</v>
      </c>
      <c r="D157" s="74">
        <v>6.4</v>
      </c>
      <c r="E157" s="74">
        <v>6.4</v>
      </c>
      <c r="F157" s="74">
        <v>6.6</v>
      </c>
      <c r="G157" s="74">
        <v>6.2</v>
      </c>
      <c r="H157" s="74">
        <v>6.3</v>
      </c>
      <c r="I157" s="74">
        <v>6.1</v>
      </c>
      <c r="J157" s="74"/>
      <c r="K157" s="69">
        <f t="shared" si="15"/>
        <v>6.324999999999999</v>
      </c>
      <c r="L157" s="59">
        <v>20</v>
      </c>
      <c r="M157" s="75">
        <f>K157/10*L157/2</f>
        <v>6.324999999999999</v>
      </c>
      <c r="N157" s="76"/>
      <c r="O157" s="59"/>
      <c r="P157" s="59"/>
      <c r="Q157" s="60"/>
      <c r="R157" s="77"/>
    </row>
    <row r="158" spans="1:18" ht="16.5" thickBot="1">
      <c r="A158" s="67"/>
      <c r="B158" s="100"/>
      <c r="C158" s="78" t="s">
        <v>23</v>
      </c>
      <c r="D158" s="74">
        <v>6.4</v>
      </c>
      <c r="E158" s="74">
        <v>6.5</v>
      </c>
      <c r="F158" s="74">
        <v>6.7</v>
      </c>
      <c r="G158" s="78">
        <v>6.2</v>
      </c>
      <c r="H158" s="78">
        <v>6.4</v>
      </c>
      <c r="I158" s="74">
        <v>6</v>
      </c>
      <c r="J158" s="74"/>
      <c r="K158" s="69">
        <f t="shared" si="15"/>
        <v>6.375000000000001</v>
      </c>
      <c r="L158" s="79">
        <v>30</v>
      </c>
      <c r="M158" s="75">
        <f>K158/10*L158/2</f>
        <v>9.562500000000002</v>
      </c>
      <c r="N158" s="80"/>
      <c r="O158" s="87"/>
      <c r="P158" s="87"/>
      <c r="Q158" s="85"/>
      <c r="R158" s="86"/>
    </row>
    <row r="159" spans="1:19" ht="16.5" thickBot="1">
      <c r="A159" s="83">
        <f>A151+1</f>
        <v>19</v>
      </c>
      <c r="B159" s="95" t="s">
        <v>188</v>
      </c>
      <c r="C159" s="68"/>
      <c r="D159" s="68">
        <v>1</v>
      </c>
      <c r="E159" s="68">
        <v>2</v>
      </c>
      <c r="F159" s="68">
        <v>3</v>
      </c>
      <c r="G159" s="68">
        <v>4</v>
      </c>
      <c r="H159" s="68">
        <v>5</v>
      </c>
      <c r="I159" s="68">
        <v>6</v>
      </c>
      <c r="J159" s="68">
        <v>7</v>
      </c>
      <c r="K159" s="69">
        <f t="shared" si="15"/>
        <v>3.5</v>
      </c>
      <c r="L159" s="58" t="s">
        <v>17</v>
      </c>
      <c r="M159" s="70"/>
      <c r="N159" s="96">
        <f>SUM(M160:M166)</f>
        <v>64.9875</v>
      </c>
      <c r="O159" s="58">
        <f>N159/2</f>
        <v>32.49375</v>
      </c>
      <c r="P159" s="97">
        <v>50.88</v>
      </c>
      <c r="Q159" s="98">
        <f>P159/2</f>
        <v>25.44</v>
      </c>
      <c r="R159" s="71">
        <f>N159+P159</f>
        <v>115.8675</v>
      </c>
      <c r="S159">
        <f>R159/2</f>
        <v>57.93375</v>
      </c>
    </row>
    <row r="160" spans="1:18" ht="15.75">
      <c r="A160" s="72"/>
      <c r="B160" s="99" t="s">
        <v>74</v>
      </c>
      <c r="C160" s="73" t="s">
        <v>18</v>
      </c>
      <c r="D160" s="74">
        <v>6.4</v>
      </c>
      <c r="E160" s="74">
        <v>7</v>
      </c>
      <c r="F160" s="74">
        <v>6.6</v>
      </c>
      <c r="G160" s="74">
        <v>6.9</v>
      </c>
      <c r="H160" s="74">
        <v>6.1</v>
      </c>
      <c r="I160" s="74">
        <v>6</v>
      </c>
      <c r="J160" s="74"/>
      <c r="K160" s="69">
        <f t="shared" si="15"/>
        <v>6.5</v>
      </c>
      <c r="L160" s="59">
        <v>50</v>
      </c>
      <c r="M160" s="75">
        <f>K160/10*L160/2</f>
        <v>16.25</v>
      </c>
      <c r="N160" s="76"/>
      <c r="O160" s="59"/>
      <c r="P160" s="59"/>
      <c r="Q160" s="60"/>
      <c r="R160" s="77"/>
    </row>
    <row r="161" spans="1:18" ht="15.75">
      <c r="A161" s="72"/>
      <c r="B161" s="99"/>
      <c r="C161" s="73" t="s">
        <v>19</v>
      </c>
      <c r="D161" s="74">
        <v>6.5</v>
      </c>
      <c r="E161" s="74">
        <v>7</v>
      </c>
      <c r="F161" s="74">
        <v>6.6</v>
      </c>
      <c r="G161" s="74">
        <v>7</v>
      </c>
      <c r="H161" s="74">
        <v>6</v>
      </c>
      <c r="I161" s="74">
        <v>6.1</v>
      </c>
      <c r="J161" s="74"/>
      <c r="K161" s="69">
        <f t="shared" si="15"/>
        <v>6.550000000000001</v>
      </c>
      <c r="L161" s="59">
        <v>10</v>
      </c>
      <c r="M161" s="75">
        <f>K161/10*L161/2</f>
        <v>3.2750000000000004</v>
      </c>
      <c r="N161" s="76"/>
      <c r="O161" s="59"/>
      <c r="P161" s="59"/>
      <c r="Q161" s="60"/>
      <c r="R161" s="77"/>
    </row>
    <row r="162" spans="1:18" ht="15.75">
      <c r="A162" s="72"/>
      <c r="B162" s="99"/>
      <c r="C162" s="73" t="s">
        <v>20</v>
      </c>
      <c r="D162" s="74">
        <v>6.5</v>
      </c>
      <c r="E162" s="74">
        <v>7</v>
      </c>
      <c r="F162" s="74">
        <v>6.6</v>
      </c>
      <c r="G162" s="74">
        <v>7</v>
      </c>
      <c r="H162" s="74">
        <v>6</v>
      </c>
      <c r="I162" s="74">
        <v>6.1</v>
      </c>
      <c r="J162" s="74"/>
      <c r="K162" s="69">
        <f t="shared" si="15"/>
        <v>6.550000000000001</v>
      </c>
      <c r="L162" s="59">
        <v>40</v>
      </c>
      <c r="M162" s="75">
        <f>K162/10*L162/2</f>
        <v>13.100000000000001</v>
      </c>
      <c r="N162" s="76"/>
      <c r="O162" s="59"/>
      <c r="P162" s="59"/>
      <c r="Q162" s="60"/>
      <c r="R162" s="77"/>
    </row>
    <row r="163" spans="1:18" ht="15.75">
      <c r="A163" s="72"/>
      <c r="B163" s="99"/>
      <c r="C163" s="73"/>
      <c r="D163" s="73"/>
      <c r="E163" s="73"/>
      <c r="F163" s="73"/>
      <c r="G163" s="74"/>
      <c r="H163" s="74"/>
      <c r="I163" s="74"/>
      <c r="J163" s="73"/>
      <c r="K163" s="69"/>
      <c r="L163" s="59"/>
      <c r="M163" s="75"/>
      <c r="N163" s="76"/>
      <c r="O163" s="59"/>
      <c r="P163" s="59"/>
      <c r="Q163" s="60"/>
      <c r="R163" s="77"/>
    </row>
    <row r="164" spans="1:18" ht="15.75">
      <c r="A164" s="72"/>
      <c r="B164" s="99"/>
      <c r="C164" s="73" t="s">
        <v>21</v>
      </c>
      <c r="D164" s="74">
        <v>6.6</v>
      </c>
      <c r="E164" s="74">
        <v>6.5</v>
      </c>
      <c r="F164" s="74">
        <v>6.5</v>
      </c>
      <c r="G164" s="74">
        <v>6.5</v>
      </c>
      <c r="H164" s="74">
        <v>6.5</v>
      </c>
      <c r="I164" s="74">
        <v>6.1</v>
      </c>
      <c r="J164" s="74"/>
      <c r="K164" s="69">
        <f aca="true" t="shared" si="16" ref="K164:K171">(SUM(D164:I164)-MAX(D164:I164)-MIN(D164:I164))/4</f>
        <v>6.5</v>
      </c>
      <c r="L164" s="59">
        <v>50</v>
      </c>
      <c r="M164" s="75">
        <f>K164/10*L164/2</f>
        <v>16.25</v>
      </c>
      <c r="N164" s="76"/>
      <c r="O164" s="59"/>
      <c r="P164" s="59"/>
      <c r="Q164" s="60"/>
      <c r="R164" s="77"/>
    </row>
    <row r="165" spans="1:18" ht="15.75">
      <c r="A165" s="72"/>
      <c r="B165" s="99"/>
      <c r="C165" s="73" t="s">
        <v>22</v>
      </c>
      <c r="D165" s="74">
        <v>6.5</v>
      </c>
      <c r="E165" s="74">
        <v>6.5</v>
      </c>
      <c r="F165" s="74">
        <v>6.5</v>
      </c>
      <c r="G165" s="74">
        <v>6.4</v>
      </c>
      <c r="H165" s="74">
        <v>6.5</v>
      </c>
      <c r="I165" s="74">
        <v>6.1</v>
      </c>
      <c r="J165" s="74"/>
      <c r="K165" s="69">
        <f t="shared" si="16"/>
        <v>6.475</v>
      </c>
      <c r="L165" s="59">
        <v>20</v>
      </c>
      <c r="M165" s="75">
        <f>K165/10*L165/2</f>
        <v>6.475</v>
      </c>
      <c r="N165" s="76"/>
      <c r="O165" s="59"/>
      <c r="P165" s="59"/>
      <c r="Q165" s="60"/>
      <c r="R165" s="77"/>
    </row>
    <row r="166" spans="1:18" ht="16.5" thickBot="1">
      <c r="A166" s="67"/>
      <c r="B166" s="100"/>
      <c r="C166" s="78" t="s">
        <v>23</v>
      </c>
      <c r="D166" s="78">
        <v>6.5</v>
      </c>
      <c r="E166" s="78">
        <v>6.4</v>
      </c>
      <c r="F166" s="74">
        <v>6.6</v>
      </c>
      <c r="G166" s="74">
        <v>6.3</v>
      </c>
      <c r="H166" s="74">
        <v>6.5</v>
      </c>
      <c r="I166" s="78">
        <v>6.1</v>
      </c>
      <c r="J166" s="78"/>
      <c r="K166" s="69">
        <f t="shared" si="16"/>
        <v>6.424999999999999</v>
      </c>
      <c r="L166" s="79">
        <v>30</v>
      </c>
      <c r="M166" s="75">
        <f>K166/10*L166/2</f>
        <v>9.637499999999998</v>
      </c>
      <c r="N166" s="80"/>
      <c r="O166" s="87"/>
      <c r="P166" s="87"/>
      <c r="Q166" s="85"/>
      <c r="R166" s="86"/>
    </row>
    <row r="167" spans="1:19" ht="16.5" thickBot="1">
      <c r="A167" s="83">
        <f>A159+1</f>
        <v>20</v>
      </c>
      <c r="B167" s="95" t="s">
        <v>73</v>
      </c>
      <c r="C167" s="68"/>
      <c r="D167" s="68">
        <v>1</v>
      </c>
      <c r="E167" s="68">
        <v>2</v>
      </c>
      <c r="F167" s="68">
        <v>3</v>
      </c>
      <c r="G167" s="68">
        <v>4</v>
      </c>
      <c r="H167" s="68">
        <v>5</v>
      </c>
      <c r="I167" s="68">
        <v>6</v>
      </c>
      <c r="J167" s="68">
        <v>7</v>
      </c>
      <c r="K167" s="69">
        <f t="shared" si="16"/>
        <v>3.5</v>
      </c>
      <c r="L167" s="58" t="s">
        <v>17</v>
      </c>
      <c r="M167" s="70"/>
      <c r="N167" s="96">
        <f>SUM(M168:M174)</f>
        <v>66.92499999999998</v>
      </c>
      <c r="O167" s="58">
        <f>N167/2</f>
        <v>33.46249999999999</v>
      </c>
      <c r="P167" s="97">
        <v>52.993</v>
      </c>
      <c r="Q167" s="98">
        <f>P167/2</f>
        <v>26.4965</v>
      </c>
      <c r="R167" s="71">
        <f>N167+P167</f>
        <v>119.91799999999998</v>
      </c>
      <c r="S167">
        <f>R167/2</f>
        <v>59.95899999999999</v>
      </c>
    </row>
    <row r="168" spans="1:18" ht="15.75">
      <c r="A168" s="72"/>
      <c r="B168" s="99" t="s">
        <v>74</v>
      </c>
      <c r="C168" s="73" t="s">
        <v>18</v>
      </c>
      <c r="D168" s="74">
        <v>6.6</v>
      </c>
      <c r="E168" s="74">
        <v>7.1</v>
      </c>
      <c r="F168" s="74">
        <v>6.7</v>
      </c>
      <c r="G168" s="74">
        <v>7.1</v>
      </c>
      <c r="H168" s="74">
        <v>6.7</v>
      </c>
      <c r="I168" s="74">
        <v>6.8</v>
      </c>
      <c r="J168" s="74"/>
      <c r="K168" s="69">
        <f t="shared" si="16"/>
        <v>6.824999999999999</v>
      </c>
      <c r="L168" s="59">
        <v>50</v>
      </c>
      <c r="M168" s="75">
        <f>K168/10*L168/2</f>
        <v>17.062499999999996</v>
      </c>
      <c r="N168" s="76"/>
      <c r="O168" s="59"/>
      <c r="P168" s="59"/>
      <c r="Q168" s="60"/>
      <c r="R168" s="77"/>
    </row>
    <row r="169" spans="1:18" ht="15.75">
      <c r="A169" s="72"/>
      <c r="B169" s="99"/>
      <c r="C169" s="73" t="s">
        <v>19</v>
      </c>
      <c r="D169" s="74">
        <v>6.6</v>
      </c>
      <c r="E169" s="74">
        <v>7.1</v>
      </c>
      <c r="F169" s="74">
        <v>6.7</v>
      </c>
      <c r="G169" s="74">
        <v>7.1</v>
      </c>
      <c r="H169" s="74">
        <v>6.6</v>
      </c>
      <c r="I169" s="74">
        <v>6.5</v>
      </c>
      <c r="J169" s="74"/>
      <c r="K169" s="69">
        <f t="shared" si="16"/>
        <v>6.75</v>
      </c>
      <c r="L169" s="59">
        <v>10</v>
      </c>
      <c r="M169" s="75">
        <f>K169/10*L169/2</f>
        <v>3.375</v>
      </c>
      <c r="N169" s="76"/>
      <c r="O169" s="59"/>
      <c r="P169" s="59"/>
      <c r="Q169" s="60"/>
      <c r="R169" s="77"/>
    </row>
    <row r="170" spans="1:18" ht="15.75">
      <c r="A170" s="72"/>
      <c r="B170" s="99"/>
      <c r="C170" s="73" t="s">
        <v>20</v>
      </c>
      <c r="D170" s="74">
        <v>6.7</v>
      </c>
      <c r="E170" s="74">
        <v>7.1</v>
      </c>
      <c r="F170" s="74">
        <v>6.8</v>
      </c>
      <c r="G170" s="74">
        <v>7.2</v>
      </c>
      <c r="H170" s="74">
        <v>6.6</v>
      </c>
      <c r="I170" s="74">
        <v>6.6</v>
      </c>
      <c r="J170" s="74"/>
      <c r="K170" s="69">
        <f t="shared" si="16"/>
        <v>6.799999999999999</v>
      </c>
      <c r="L170" s="59">
        <v>40</v>
      </c>
      <c r="M170" s="75">
        <f>K170/10*L170/2</f>
        <v>13.599999999999998</v>
      </c>
      <c r="N170" s="76"/>
      <c r="O170" s="59"/>
      <c r="P170" s="59"/>
      <c r="Q170" s="60"/>
      <c r="R170" s="77"/>
    </row>
    <row r="171" spans="1:18" ht="15.75">
      <c r="A171" s="72"/>
      <c r="B171" s="99"/>
      <c r="C171" s="73"/>
      <c r="D171" s="73"/>
      <c r="E171" s="73"/>
      <c r="F171" s="74"/>
      <c r="G171" s="74"/>
      <c r="H171" s="74"/>
      <c r="I171" s="74"/>
      <c r="J171" s="73"/>
      <c r="K171" s="69">
        <f t="shared" si="16"/>
        <v>0</v>
      </c>
      <c r="L171" s="59"/>
      <c r="M171" s="75"/>
      <c r="N171" s="76"/>
      <c r="O171" s="59"/>
      <c r="P171" s="59"/>
      <c r="Q171" s="60"/>
      <c r="R171" s="77"/>
    </row>
    <row r="172" spans="1:18" ht="15.75">
      <c r="A172" s="72"/>
      <c r="B172" s="99"/>
      <c r="C172" s="73" t="s">
        <v>21</v>
      </c>
      <c r="D172" s="74">
        <v>7</v>
      </c>
      <c r="E172" s="74">
        <v>6.7</v>
      </c>
      <c r="F172" s="74">
        <v>6.7</v>
      </c>
      <c r="G172" s="74">
        <v>6.4</v>
      </c>
      <c r="H172" s="74">
        <v>6.4</v>
      </c>
      <c r="I172" s="74">
        <v>6.2</v>
      </c>
      <c r="J172" s="74"/>
      <c r="K172" s="69">
        <f aca="true" t="shared" si="17" ref="K172:K178">(SUM(D172:I172)-MAX(D172:I172)-MIN(D172:I172))/4</f>
        <v>6.55</v>
      </c>
      <c r="L172" s="59">
        <v>50</v>
      </c>
      <c r="M172" s="75">
        <f>K172/10*L172/2</f>
        <v>16.375</v>
      </c>
      <c r="N172" s="76"/>
      <c r="O172" s="59"/>
      <c r="P172" s="59"/>
      <c r="Q172" s="60"/>
      <c r="R172" s="77"/>
    </row>
    <row r="173" spans="1:18" ht="15.75">
      <c r="A173" s="72"/>
      <c r="B173" s="99"/>
      <c r="C173" s="73" t="s">
        <v>22</v>
      </c>
      <c r="D173" s="74">
        <v>6.7</v>
      </c>
      <c r="E173" s="74">
        <v>6.7</v>
      </c>
      <c r="F173" s="74">
        <v>6.7</v>
      </c>
      <c r="G173" s="74">
        <v>6.3</v>
      </c>
      <c r="H173" s="74">
        <v>6.6</v>
      </c>
      <c r="I173" s="74">
        <v>6.3</v>
      </c>
      <c r="J173" s="74"/>
      <c r="K173" s="69">
        <f t="shared" si="17"/>
        <v>6.574999999999998</v>
      </c>
      <c r="L173" s="59">
        <v>20</v>
      </c>
      <c r="M173" s="75">
        <f>K173/10*L173/2</f>
        <v>6.574999999999998</v>
      </c>
      <c r="N173" s="76"/>
      <c r="O173" s="59"/>
      <c r="P173" s="59"/>
      <c r="Q173" s="60"/>
      <c r="R173" s="77"/>
    </row>
    <row r="174" spans="1:18" ht="16.5" thickBot="1">
      <c r="A174" s="67"/>
      <c r="B174" s="100"/>
      <c r="C174" s="78" t="s">
        <v>23</v>
      </c>
      <c r="D174" s="78">
        <v>6.9</v>
      </c>
      <c r="E174" s="78">
        <v>6.8</v>
      </c>
      <c r="F174" s="74">
        <v>6.7</v>
      </c>
      <c r="G174" s="74">
        <v>6.4</v>
      </c>
      <c r="H174" s="74">
        <v>6.6</v>
      </c>
      <c r="I174" s="74">
        <v>6.3</v>
      </c>
      <c r="J174" s="74"/>
      <c r="K174" s="69">
        <f t="shared" si="17"/>
        <v>6.624999999999999</v>
      </c>
      <c r="L174" s="79">
        <v>30</v>
      </c>
      <c r="M174" s="75">
        <f>K174/10*L174/2</f>
        <v>9.937499999999998</v>
      </c>
      <c r="N174" s="80"/>
      <c r="O174" s="87"/>
      <c r="P174" s="87"/>
      <c r="Q174" s="85"/>
      <c r="R174" s="86"/>
    </row>
    <row r="175" spans="1:19" ht="16.5" thickBot="1">
      <c r="A175" s="83">
        <f>A167+1</f>
        <v>21</v>
      </c>
      <c r="B175" s="95" t="s">
        <v>177</v>
      </c>
      <c r="C175" s="68"/>
      <c r="D175" s="68">
        <v>1</v>
      </c>
      <c r="E175" s="68">
        <v>2</v>
      </c>
      <c r="F175" s="68">
        <v>3</v>
      </c>
      <c r="G175" s="68">
        <v>4</v>
      </c>
      <c r="H175" s="68">
        <v>5</v>
      </c>
      <c r="I175" s="68">
        <v>6</v>
      </c>
      <c r="J175" s="68">
        <v>7</v>
      </c>
      <c r="K175" s="69">
        <f t="shared" si="17"/>
        <v>3.5</v>
      </c>
      <c r="L175" s="58" t="s">
        <v>17</v>
      </c>
      <c r="M175" s="70"/>
      <c r="N175" s="96">
        <f>SUM(M176:M182)</f>
        <v>68.86249999999998</v>
      </c>
      <c r="O175" s="58">
        <f>N175/2</f>
        <v>34.43124999999999</v>
      </c>
      <c r="P175" s="97">
        <v>53.63</v>
      </c>
      <c r="Q175" s="98">
        <f>P175/2</f>
        <v>26.815</v>
      </c>
      <c r="R175" s="71">
        <f>N175+P175</f>
        <v>122.49249999999998</v>
      </c>
      <c r="S175">
        <f>R175/2</f>
        <v>61.24624999999999</v>
      </c>
    </row>
    <row r="176" spans="1:18" ht="15.75">
      <c r="A176" s="72"/>
      <c r="B176" s="99" t="s">
        <v>80</v>
      </c>
      <c r="C176" s="73" t="s">
        <v>18</v>
      </c>
      <c r="D176" s="74">
        <v>6.8</v>
      </c>
      <c r="E176" s="74">
        <v>7</v>
      </c>
      <c r="F176" s="74">
        <v>6.6</v>
      </c>
      <c r="G176" s="74">
        <v>6.8</v>
      </c>
      <c r="H176" s="74">
        <v>7.2</v>
      </c>
      <c r="I176" s="74">
        <v>7</v>
      </c>
      <c r="J176" s="74"/>
      <c r="K176" s="69">
        <f t="shared" si="17"/>
        <v>6.899999999999999</v>
      </c>
      <c r="L176" s="59">
        <v>50</v>
      </c>
      <c r="M176" s="75">
        <f>K176/10*L176/2</f>
        <v>17.249999999999996</v>
      </c>
      <c r="N176" s="76"/>
      <c r="O176" s="59"/>
      <c r="P176" s="59"/>
      <c r="Q176" s="60"/>
      <c r="R176" s="77"/>
    </row>
    <row r="177" spans="1:18" ht="15.75">
      <c r="A177" s="72"/>
      <c r="B177" s="99"/>
      <c r="C177" s="73" t="s">
        <v>19</v>
      </c>
      <c r="D177" s="74">
        <v>6.9</v>
      </c>
      <c r="E177" s="74">
        <v>7</v>
      </c>
      <c r="F177" s="74">
        <v>6.7</v>
      </c>
      <c r="G177" s="74">
        <v>6.9</v>
      </c>
      <c r="H177" s="74">
        <v>7.1</v>
      </c>
      <c r="I177" s="74">
        <v>7.1</v>
      </c>
      <c r="J177" s="74"/>
      <c r="K177" s="69">
        <f t="shared" si="17"/>
        <v>6.9750000000000005</v>
      </c>
      <c r="L177" s="59">
        <v>10</v>
      </c>
      <c r="M177" s="75">
        <f>K177/10*L177/2</f>
        <v>3.4875</v>
      </c>
      <c r="N177" s="76"/>
      <c r="O177" s="59"/>
      <c r="P177" s="59"/>
      <c r="Q177" s="60"/>
      <c r="R177" s="77"/>
    </row>
    <row r="178" spans="1:18" ht="15.75">
      <c r="A178" s="72"/>
      <c r="B178" s="99"/>
      <c r="C178" s="73" t="s">
        <v>20</v>
      </c>
      <c r="D178" s="74">
        <v>6.9</v>
      </c>
      <c r="E178" s="74">
        <v>7.1</v>
      </c>
      <c r="F178" s="74">
        <v>6.7</v>
      </c>
      <c r="G178" s="74">
        <v>7</v>
      </c>
      <c r="H178" s="74">
        <v>7.1</v>
      </c>
      <c r="I178" s="74">
        <v>7.1</v>
      </c>
      <c r="J178" s="74"/>
      <c r="K178" s="69">
        <f t="shared" si="17"/>
        <v>7.0249999999999995</v>
      </c>
      <c r="L178" s="59">
        <v>40</v>
      </c>
      <c r="M178" s="75">
        <f>K178/10*L178/2</f>
        <v>14.049999999999997</v>
      </c>
      <c r="N178" s="76"/>
      <c r="O178" s="59"/>
      <c r="P178" s="59"/>
      <c r="Q178" s="60"/>
      <c r="R178" s="77"/>
    </row>
    <row r="179" spans="1:18" ht="15.75">
      <c r="A179" s="72"/>
      <c r="B179" s="99"/>
      <c r="C179" s="73"/>
      <c r="D179" s="73"/>
      <c r="E179" s="73"/>
      <c r="F179" s="74"/>
      <c r="G179" s="73"/>
      <c r="H179" s="73"/>
      <c r="I179" s="74"/>
      <c r="J179" s="73"/>
      <c r="K179" s="69"/>
      <c r="L179" s="59"/>
      <c r="M179" s="75"/>
      <c r="N179" s="76"/>
      <c r="O179" s="59"/>
      <c r="P179" s="59"/>
      <c r="Q179" s="60"/>
      <c r="R179" s="77"/>
    </row>
    <row r="180" spans="1:18" ht="15.75">
      <c r="A180" s="72"/>
      <c r="B180" s="99"/>
      <c r="C180" s="73" t="s">
        <v>21</v>
      </c>
      <c r="D180" s="74">
        <v>7.1</v>
      </c>
      <c r="E180" s="74">
        <v>6.8</v>
      </c>
      <c r="F180" s="74">
        <v>6.8</v>
      </c>
      <c r="G180" s="74">
        <v>6.5</v>
      </c>
      <c r="H180" s="74">
        <v>7.6</v>
      </c>
      <c r="I180" s="74">
        <v>6.2</v>
      </c>
      <c r="J180" s="74"/>
      <c r="K180" s="69">
        <f aca="true" t="shared" si="18" ref="K180:K186">(SUM(D180:I180)-MAX(D180:I180)-MIN(D180:I180))/4</f>
        <v>6.8</v>
      </c>
      <c r="L180" s="59">
        <v>50</v>
      </c>
      <c r="M180" s="75">
        <f>K180/10*L180/2</f>
        <v>17</v>
      </c>
      <c r="N180" s="76"/>
      <c r="O180" s="59"/>
      <c r="P180" s="59"/>
      <c r="Q180" s="60"/>
      <c r="R180" s="77"/>
    </row>
    <row r="181" spans="1:18" ht="15.75">
      <c r="A181" s="72"/>
      <c r="B181" s="99"/>
      <c r="C181" s="73" t="s">
        <v>22</v>
      </c>
      <c r="D181" s="74">
        <v>6.9</v>
      </c>
      <c r="E181" s="74">
        <v>6.9</v>
      </c>
      <c r="F181" s="74">
        <v>6.9</v>
      </c>
      <c r="G181" s="74">
        <v>6.5</v>
      </c>
      <c r="H181" s="74">
        <v>7.6</v>
      </c>
      <c r="I181" s="74">
        <v>6.5</v>
      </c>
      <c r="J181" s="74"/>
      <c r="K181" s="69">
        <f t="shared" si="18"/>
        <v>6.800000000000001</v>
      </c>
      <c r="L181" s="59">
        <v>20</v>
      </c>
      <c r="M181" s="75">
        <f>K181/10*L181/2</f>
        <v>6.800000000000001</v>
      </c>
      <c r="N181" s="76"/>
      <c r="O181" s="59"/>
      <c r="P181" s="59"/>
      <c r="Q181" s="60"/>
      <c r="R181" s="77"/>
    </row>
    <row r="182" spans="1:18" ht="16.5" thickBot="1">
      <c r="A182" s="67"/>
      <c r="B182" s="100"/>
      <c r="C182" s="78" t="s">
        <v>23</v>
      </c>
      <c r="D182" s="74">
        <v>7</v>
      </c>
      <c r="E182" s="74">
        <v>6.9</v>
      </c>
      <c r="F182" s="74">
        <v>7</v>
      </c>
      <c r="G182" s="78">
        <v>6.4</v>
      </c>
      <c r="H182" s="78">
        <v>7.6</v>
      </c>
      <c r="I182" s="74">
        <v>6.5</v>
      </c>
      <c r="J182" s="74"/>
      <c r="K182" s="69">
        <f t="shared" si="18"/>
        <v>6.85</v>
      </c>
      <c r="L182" s="79">
        <v>30</v>
      </c>
      <c r="M182" s="75">
        <f>K182/10*L182/2</f>
        <v>10.274999999999999</v>
      </c>
      <c r="N182" s="80"/>
      <c r="O182" s="87"/>
      <c r="P182" s="87"/>
      <c r="Q182" s="85"/>
      <c r="R182" s="86"/>
    </row>
    <row r="183" spans="1:19" ht="16.5" thickBot="1">
      <c r="A183" s="83">
        <f>A175+1</f>
        <v>22</v>
      </c>
      <c r="B183" s="95" t="s">
        <v>151</v>
      </c>
      <c r="C183" s="68"/>
      <c r="D183" s="68">
        <v>1</v>
      </c>
      <c r="E183" s="68">
        <v>2</v>
      </c>
      <c r="F183" s="68">
        <v>3</v>
      </c>
      <c r="G183" s="68">
        <v>4</v>
      </c>
      <c r="H183" s="68">
        <v>5</v>
      </c>
      <c r="I183" s="68">
        <v>6</v>
      </c>
      <c r="J183" s="68">
        <v>7</v>
      </c>
      <c r="K183" s="69">
        <f t="shared" si="18"/>
        <v>3.5</v>
      </c>
      <c r="L183" s="58" t="s">
        <v>17</v>
      </c>
      <c r="M183" s="70"/>
      <c r="N183" s="96">
        <f>SUM(M184:M190)</f>
        <v>70.3</v>
      </c>
      <c r="O183" s="58">
        <f>N183/2</f>
        <v>35.15</v>
      </c>
      <c r="P183" s="97">
        <v>54.637</v>
      </c>
      <c r="Q183" s="98">
        <f>P183/2</f>
        <v>27.3185</v>
      </c>
      <c r="R183" s="71">
        <f>N183+P183</f>
        <v>124.937</v>
      </c>
      <c r="S183">
        <f>R183/2</f>
        <v>62.4685</v>
      </c>
    </row>
    <row r="184" spans="1:18" ht="15.75">
      <c r="A184" s="72"/>
      <c r="B184" s="99" t="s">
        <v>83</v>
      </c>
      <c r="C184" s="73" t="s">
        <v>18</v>
      </c>
      <c r="D184" s="74">
        <v>7.1</v>
      </c>
      <c r="E184" s="74">
        <v>6.8</v>
      </c>
      <c r="F184" s="74">
        <v>6.8</v>
      </c>
      <c r="G184" s="74">
        <v>7.2</v>
      </c>
      <c r="H184" s="74">
        <v>7.2</v>
      </c>
      <c r="I184" s="74">
        <v>6.9</v>
      </c>
      <c r="J184" s="74"/>
      <c r="K184" s="69">
        <f t="shared" si="18"/>
        <v>6.999999999999999</v>
      </c>
      <c r="L184" s="59">
        <v>50</v>
      </c>
      <c r="M184" s="75">
        <f>K184/10*L184/2</f>
        <v>17.5</v>
      </c>
      <c r="N184" s="76"/>
      <c r="O184" s="59"/>
      <c r="P184" s="59"/>
      <c r="Q184" s="60"/>
      <c r="R184" s="77"/>
    </row>
    <row r="185" spans="1:18" ht="15.75">
      <c r="A185" s="72"/>
      <c r="B185" s="99"/>
      <c r="C185" s="73" t="s">
        <v>19</v>
      </c>
      <c r="D185" s="74">
        <v>7.2</v>
      </c>
      <c r="E185" s="74">
        <v>6.8</v>
      </c>
      <c r="F185" s="74">
        <v>6.5</v>
      </c>
      <c r="G185" s="74">
        <v>7.2</v>
      </c>
      <c r="H185" s="74">
        <v>7.1</v>
      </c>
      <c r="I185" s="74">
        <v>6.8</v>
      </c>
      <c r="J185" s="74"/>
      <c r="K185" s="69">
        <f t="shared" si="18"/>
        <v>6.974999999999998</v>
      </c>
      <c r="L185" s="59">
        <v>10</v>
      </c>
      <c r="M185" s="75">
        <f>K185/10*L185/2</f>
        <v>3.487499999999999</v>
      </c>
      <c r="N185" s="76"/>
      <c r="O185" s="59"/>
      <c r="P185" s="59"/>
      <c r="Q185" s="60"/>
      <c r="R185" s="77"/>
    </row>
    <row r="186" spans="1:18" ht="15.75">
      <c r="A186" s="72"/>
      <c r="B186" s="99"/>
      <c r="C186" s="73" t="s">
        <v>20</v>
      </c>
      <c r="D186" s="74">
        <v>7</v>
      </c>
      <c r="E186" s="74">
        <v>6.6</v>
      </c>
      <c r="F186" s="74">
        <v>6.8</v>
      </c>
      <c r="G186" s="74">
        <v>7.2</v>
      </c>
      <c r="H186" s="74">
        <v>7.1</v>
      </c>
      <c r="I186" s="74">
        <v>7.1</v>
      </c>
      <c r="J186" s="74"/>
      <c r="K186" s="69">
        <f t="shared" si="18"/>
        <v>6.999999999999998</v>
      </c>
      <c r="L186" s="59">
        <v>40</v>
      </c>
      <c r="M186" s="75">
        <f>K186/10*L186/2</f>
        <v>13.999999999999996</v>
      </c>
      <c r="N186" s="76"/>
      <c r="O186" s="59"/>
      <c r="P186" s="59"/>
      <c r="Q186" s="60"/>
      <c r="R186" s="77"/>
    </row>
    <row r="187" spans="1:18" ht="15.75">
      <c r="A187" s="72"/>
      <c r="B187" s="99"/>
      <c r="C187" s="73"/>
      <c r="D187" s="73"/>
      <c r="E187" s="73"/>
      <c r="F187" s="73"/>
      <c r="G187" s="74"/>
      <c r="H187" s="74"/>
      <c r="I187" s="74"/>
      <c r="J187" s="74"/>
      <c r="K187" s="69"/>
      <c r="L187" s="59"/>
      <c r="M187" s="75"/>
      <c r="N187" s="76"/>
      <c r="O187" s="59"/>
      <c r="P187" s="59"/>
      <c r="Q187" s="60"/>
      <c r="R187" s="77"/>
    </row>
    <row r="188" spans="1:18" ht="15.75">
      <c r="A188" s="72"/>
      <c r="B188" s="99"/>
      <c r="C188" s="73" t="s">
        <v>21</v>
      </c>
      <c r="D188" s="74">
        <v>7.2</v>
      </c>
      <c r="E188" s="74">
        <v>7.2</v>
      </c>
      <c r="F188" s="74">
        <v>7</v>
      </c>
      <c r="G188" s="74">
        <v>6.6</v>
      </c>
      <c r="H188" s="74">
        <v>7.4</v>
      </c>
      <c r="I188" s="74">
        <v>6.8</v>
      </c>
      <c r="J188" s="74"/>
      <c r="K188" s="69">
        <f aca="true" t="shared" si="19" ref="K188:K194">(SUM(D188:I188)-MAX(D188:I188)-MIN(D188:I188))/4</f>
        <v>7.049999999999999</v>
      </c>
      <c r="L188" s="59">
        <v>50</v>
      </c>
      <c r="M188" s="75">
        <f>K188/10*L188/2</f>
        <v>17.624999999999996</v>
      </c>
      <c r="N188" s="76"/>
      <c r="O188" s="59"/>
      <c r="P188" s="59"/>
      <c r="Q188" s="60"/>
      <c r="R188" s="77"/>
    </row>
    <row r="189" spans="1:18" ht="15.75">
      <c r="A189" s="72"/>
      <c r="B189" s="99"/>
      <c r="C189" s="73" t="s">
        <v>22</v>
      </c>
      <c r="D189" s="74">
        <v>7</v>
      </c>
      <c r="E189" s="74">
        <v>7</v>
      </c>
      <c r="F189" s="74">
        <v>7</v>
      </c>
      <c r="G189" s="74">
        <v>6.7</v>
      </c>
      <c r="H189" s="74">
        <v>7.2</v>
      </c>
      <c r="I189" s="74">
        <v>7</v>
      </c>
      <c r="J189" s="74"/>
      <c r="K189" s="69">
        <f t="shared" si="19"/>
        <v>6.999999999999999</v>
      </c>
      <c r="L189" s="59">
        <v>20</v>
      </c>
      <c r="M189" s="75">
        <f>K189/10*L189/2</f>
        <v>7</v>
      </c>
      <c r="N189" s="76"/>
      <c r="O189" s="59"/>
      <c r="P189" s="59"/>
      <c r="Q189" s="60"/>
      <c r="R189" s="172"/>
    </row>
    <row r="190" spans="1:18" ht="16.5" thickBot="1">
      <c r="A190" s="67"/>
      <c r="B190" s="100"/>
      <c r="C190" s="78" t="s">
        <v>23</v>
      </c>
      <c r="D190" s="78">
        <v>7.1</v>
      </c>
      <c r="E190" s="74">
        <v>7.2</v>
      </c>
      <c r="F190" s="78">
        <v>7.1</v>
      </c>
      <c r="G190" s="78">
        <v>6.5</v>
      </c>
      <c r="H190" s="74">
        <v>7.3</v>
      </c>
      <c r="I190" s="74">
        <v>7.1</v>
      </c>
      <c r="J190" s="74"/>
      <c r="K190" s="69">
        <f t="shared" si="19"/>
        <v>7.125</v>
      </c>
      <c r="L190" s="79">
        <v>30</v>
      </c>
      <c r="M190" s="75">
        <f>K190/10*L190/2</f>
        <v>10.6875</v>
      </c>
      <c r="N190" s="80"/>
      <c r="O190" s="87"/>
      <c r="P190" s="87"/>
      <c r="Q190" s="85"/>
      <c r="R190" s="86"/>
    </row>
    <row r="191" spans="1:19" ht="16.5" thickBot="1">
      <c r="A191" s="83">
        <f>A183+1</f>
        <v>23</v>
      </c>
      <c r="B191" s="95" t="s">
        <v>233</v>
      </c>
      <c r="C191" s="68"/>
      <c r="D191" s="68">
        <v>1</v>
      </c>
      <c r="E191" s="68">
        <v>2</v>
      </c>
      <c r="F191" s="68">
        <v>3</v>
      </c>
      <c r="G191" s="68">
        <v>4</v>
      </c>
      <c r="H191" s="68">
        <v>5</v>
      </c>
      <c r="I191" s="68">
        <v>6</v>
      </c>
      <c r="J191" s="68">
        <v>7</v>
      </c>
      <c r="K191" s="69">
        <f t="shared" si="19"/>
        <v>3.5</v>
      </c>
      <c r="L191" s="58" t="s">
        <v>17</v>
      </c>
      <c r="M191" s="70"/>
      <c r="N191" s="96">
        <f>SUM(M192:M198)</f>
        <v>67.8</v>
      </c>
      <c r="O191" s="58">
        <f>N191/2</f>
        <v>33.9</v>
      </c>
      <c r="P191" s="97">
        <v>53.211</v>
      </c>
      <c r="Q191" s="98">
        <f>P191/2</f>
        <v>26.6055</v>
      </c>
      <c r="R191" s="71">
        <f>N191+P191</f>
        <v>121.011</v>
      </c>
      <c r="S191">
        <f>R191/2</f>
        <v>60.5055</v>
      </c>
    </row>
    <row r="192" spans="1:18" ht="15.75">
      <c r="A192" s="72"/>
      <c r="B192" s="99" t="s">
        <v>31</v>
      </c>
      <c r="C192" s="73" t="s">
        <v>18</v>
      </c>
      <c r="D192" s="74">
        <v>6.7</v>
      </c>
      <c r="E192" s="74">
        <v>6.6</v>
      </c>
      <c r="F192" s="74">
        <v>6.9</v>
      </c>
      <c r="G192" s="74">
        <v>7</v>
      </c>
      <c r="H192" s="74">
        <v>6.9</v>
      </c>
      <c r="I192" s="74">
        <v>6.4</v>
      </c>
      <c r="J192" s="74"/>
      <c r="K192" s="69">
        <f t="shared" si="19"/>
        <v>6.775</v>
      </c>
      <c r="L192" s="59">
        <v>50</v>
      </c>
      <c r="M192" s="75">
        <f>K192/10*L192/2</f>
        <v>16.9375</v>
      </c>
      <c r="N192" s="76"/>
      <c r="O192" s="59"/>
      <c r="P192" s="59"/>
      <c r="Q192" s="60"/>
      <c r="R192" s="77"/>
    </row>
    <row r="193" spans="1:18" ht="15.75">
      <c r="A193" s="72"/>
      <c r="B193" s="99" t="s">
        <v>232</v>
      </c>
      <c r="C193" s="73" t="s">
        <v>19</v>
      </c>
      <c r="D193" s="74">
        <v>6.8</v>
      </c>
      <c r="E193" s="74">
        <v>6.5</v>
      </c>
      <c r="F193" s="74">
        <v>6.9</v>
      </c>
      <c r="G193" s="74">
        <v>7.1</v>
      </c>
      <c r="H193" s="74">
        <v>6.8</v>
      </c>
      <c r="I193" s="74">
        <v>6.6</v>
      </c>
      <c r="J193" s="74"/>
      <c r="K193" s="69">
        <f t="shared" si="19"/>
        <v>6.775</v>
      </c>
      <c r="L193" s="59">
        <v>10</v>
      </c>
      <c r="M193" s="75">
        <f>K193/10*L193/2</f>
        <v>3.3875</v>
      </c>
      <c r="N193" s="76"/>
      <c r="O193" s="59"/>
      <c r="P193" s="59"/>
      <c r="Q193" s="60"/>
      <c r="R193" s="77"/>
    </row>
    <row r="194" spans="1:18" ht="15.75">
      <c r="A194" s="72"/>
      <c r="B194" s="99"/>
      <c r="C194" s="73" t="s">
        <v>20</v>
      </c>
      <c r="D194" s="74">
        <v>6.7</v>
      </c>
      <c r="E194" s="74">
        <v>6.5</v>
      </c>
      <c r="F194" s="74">
        <v>6.5</v>
      </c>
      <c r="G194" s="74">
        <v>7.2</v>
      </c>
      <c r="H194" s="74">
        <v>6.8</v>
      </c>
      <c r="I194" s="74">
        <v>6.6</v>
      </c>
      <c r="J194" s="74"/>
      <c r="K194" s="69">
        <f t="shared" si="19"/>
        <v>6.649999999999999</v>
      </c>
      <c r="L194" s="59">
        <v>40</v>
      </c>
      <c r="M194" s="75">
        <f>K194/10*L194/2</f>
        <v>13.299999999999997</v>
      </c>
      <c r="N194" s="76"/>
      <c r="O194" s="59"/>
      <c r="P194" s="59"/>
      <c r="Q194" s="60"/>
      <c r="R194" s="77"/>
    </row>
    <row r="195" spans="1:18" ht="15.75">
      <c r="A195" s="72"/>
      <c r="B195" s="99"/>
      <c r="C195" s="73"/>
      <c r="D195" s="74"/>
      <c r="E195" s="73"/>
      <c r="F195" s="73"/>
      <c r="G195" s="73"/>
      <c r="H195" s="74"/>
      <c r="I195" s="74"/>
      <c r="J195" s="73"/>
      <c r="K195" s="69"/>
      <c r="L195" s="59"/>
      <c r="M195" s="75"/>
      <c r="N195" s="76"/>
      <c r="O195" s="59"/>
      <c r="P195" s="59"/>
      <c r="Q195" s="60"/>
      <c r="R195" s="77"/>
    </row>
    <row r="196" spans="1:18" ht="15.75">
      <c r="A196" s="72"/>
      <c r="B196" s="99"/>
      <c r="C196" s="73" t="s">
        <v>21</v>
      </c>
      <c r="D196" s="74">
        <v>7.1</v>
      </c>
      <c r="E196" s="74">
        <v>7</v>
      </c>
      <c r="F196" s="74">
        <v>6.9</v>
      </c>
      <c r="G196" s="74">
        <v>6.4</v>
      </c>
      <c r="H196" s="74">
        <v>7</v>
      </c>
      <c r="I196" s="74">
        <v>6.5</v>
      </c>
      <c r="J196" s="74"/>
      <c r="K196" s="69">
        <f aca="true" t="shared" si="20" ref="K196:K202">(SUM(D196:I196)-MAX(D196:I196)-MIN(D196:I196))/4</f>
        <v>6.85</v>
      </c>
      <c r="L196" s="59">
        <v>50</v>
      </c>
      <c r="M196" s="75">
        <f>K196/10*L196/2</f>
        <v>17.125</v>
      </c>
      <c r="N196" s="76"/>
      <c r="O196" s="59"/>
      <c r="P196" s="59"/>
      <c r="Q196" s="60"/>
      <c r="R196" s="77"/>
    </row>
    <row r="197" spans="1:18" ht="15.75">
      <c r="A197" s="72"/>
      <c r="B197" s="99"/>
      <c r="C197" s="73" t="s">
        <v>22</v>
      </c>
      <c r="D197" s="74">
        <v>7</v>
      </c>
      <c r="E197" s="74">
        <v>7</v>
      </c>
      <c r="F197" s="74">
        <v>6.8</v>
      </c>
      <c r="G197" s="74">
        <v>6.6</v>
      </c>
      <c r="H197" s="74">
        <v>7.1</v>
      </c>
      <c r="I197" s="74">
        <v>6.6</v>
      </c>
      <c r="J197" s="74"/>
      <c r="K197" s="69">
        <f t="shared" si="20"/>
        <v>6.85</v>
      </c>
      <c r="L197" s="59">
        <v>20</v>
      </c>
      <c r="M197" s="75">
        <f>K197/10*L197/2</f>
        <v>6.85</v>
      </c>
      <c r="N197" s="76"/>
      <c r="O197" s="59"/>
      <c r="P197" s="59"/>
      <c r="Q197" s="60"/>
      <c r="R197" s="77"/>
    </row>
    <row r="198" spans="1:18" ht="16.5" thickBot="1">
      <c r="A198" s="72"/>
      <c r="B198" s="99"/>
      <c r="C198" s="73" t="s">
        <v>23</v>
      </c>
      <c r="D198" s="74">
        <v>7</v>
      </c>
      <c r="E198" s="74">
        <v>6.9</v>
      </c>
      <c r="F198" s="74">
        <v>6.8</v>
      </c>
      <c r="G198" s="74">
        <v>6.5</v>
      </c>
      <c r="H198" s="74">
        <v>7</v>
      </c>
      <c r="I198" s="74">
        <v>6.5</v>
      </c>
      <c r="J198" s="74"/>
      <c r="K198" s="69">
        <f t="shared" si="20"/>
        <v>6.800000000000001</v>
      </c>
      <c r="L198" s="79">
        <v>30</v>
      </c>
      <c r="M198" s="75">
        <f>K198/10*L198/2</f>
        <v>10.200000000000001</v>
      </c>
      <c r="N198" s="76"/>
      <c r="O198" s="79"/>
      <c r="P198" s="79"/>
      <c r="Q198" s="81"/>
      <c r="R198" s="82"/>
    </row>
    <row r="199" spans="1:19" ht="16.5" thickBot="1">
      <c r="A199" s="89">
        <f>A191+1</f>
        <v>24</v>
      </c>
      <c r="B199" s="101" t="s">
        <v>167</v>
      </c>
      <c r="C199" s="90"/>
      <c r="D199" s="90">
        <v>1</v>
      </c>
      <c r="E199" s="90">
        <v>2</v>
      </c>
      <c r="F199" s="90">
        <v>3</v>
      </c>
      <c r="G199" s="90">
        <v>4</v>
      </c>
      <c r="H199" s="90">
        <v>5</v>
      </c>
      <c r="I199" s="90">
        <v>6</v>
      </c>
      <c r="J199" s="90">
        <v>7</v>
      </c>
      <c r="K199" s="69">
        <f t="shared" si="20"/>
        <v>3.5</v>
      </c>
      <c r="L199" s="58" t="s">
        <v>17</v>
      </c>
      <c r="M199" s="70"/>
      <c r="N199" s="96">
        <f>SUM(M200:M206)</f>
        <v>71.97500000000002</v>
      </c>
      <c r="O199" s="58">
        <f>N199/2</f>
        <v>35.98750000000001</v>
      </c>
      <c r="P199" s="97">
        <v>55.014</v>
      </c>
      <c r="Q199" s="98">
        <f>P199/2</f>
        <v>27.507</v>
      </c>
      <c r="R199" s="71">
        <f>N199+P199</f>
        <v>126.98900000000003</v>
      </c>
      <c r="S199">
        <f>R199/2</f>
        <v>63.494500000000016</v>
      </c>
    </row>
    <row r="200" spans="1:18" ht="15.75">
      <c r="A200" s="89"/>
      <c r="B200" s="101" t="s">
        <v>74</v>
      </c>
      <c r="C200" s="111" t="s">
        <v>18</v>
      </c>
      <c r="D200" s="176">
        <v>6.7</v>
      </c>
      <c r="E200" s="176">
        <v>7.3</v>
      </c>
      <c r="F200" s="176">
        <v>7.5</v>
      </c>
      <c r="G200" s="176">
        <v>7.2</v>
      </c>
      <c r="H200" s="176">
        <v>7.4</v>
      </c>
      <c r="I200" s="176">
        <v>7.1</v>
      </c>
      <c r="J200" s="177"/>
      <c r="K200" s="175">
        <f t="shared" si="20"/>
        <v>7.250000000000001</v>
      </c>
      <c r="L200" s="59">
        <v>50</v>
      </c>
      <c r="M200" s="75">
        <f>K200/10*L200/2</f>
        <v>18.125000000000004</v>
      </c>
      <c r="N200" s="91"/>
      <c r="O200" s="84"/>
      <c r="P200" s="84"/>
      <c r="Q200" s="92"/>
      <c r="R200" s="93"/>
    </row>
    <row r="201" spans="1:18" ht="15.75">
      <c r="A201" s="72"/>
      <c r="B201" s="99"/>
      <c r="C201" s="73" t="s">
        <v>19</v>
      </c>
      <c r="D201" s="74">
        <v>6.8</v>
      </c>
      <c r="E201" s="74">
        <v>7.3</v>
      </c>
      <c r="F201" s="74">
        <v>7</v>
      </c>
      <c r="G201" s="74">
        <v>7.2</v>
      </c>
      <c r="H201" s="74">
        <v>7.3</v>
      </c>
      <c r="I201" s="74">
        <v>7.2</v>
      </c>
      <c r="J201" s="178"/>
      <c r="K201" s="175">
        <f t="shared" si="20"/>
        <v>7.175000000000002</v>
      </c>
      <c r="L201" s="59">
        <v>10</v>
      </c>
      <c r="M201" s="75">
        <f>K201/10*L201/2</f>
        <v>3.587500000000001</v>
      </c>
      <c r="N201" s="76"/>
      <c r="O201" s="59"/>
      <c r="P201" s="59"/>
      <c r="Q201" s="60"/>
      <c r="R201" s="77"/>
    </row>
    <row r="202" spans="1:18" ht="15.75">
      <c r="A202" s="72"/>
      <c r="B202" s="99"/>
      <c r="C202" s="73" t="s">
        <v>20</v>
      </c>
      <c r="D202" s="74">
        <v>7</v>
      </c>
      <c r="E202" s="74">
        <v>7.4</v>
      </c>
      <c r="F202" s="74">
        <v>6.9</v>
      </c>
      <c r="G202" s="74">
        <v>7.3</v>
      </c>
      <c r="H202" s="74">
        <v>7.3</v>
      </c>
      <c r="I202" s="74">
        <v>7.2</v>
      </c>
      <c r="J202" s="178"/>
      <c r="K202" s="175">
        <f t="shared" si="20"/>
        <v>7.200000000000001</v>
      </c>
      <c r="L202" s="59">
        <v>40</v>
      </c>
      <c r="M202" s="75">
        <f>K202/10*L202/2</f>
        <v>14.400000000000002</v>
      </c>
      <c r="N202" s="76"/>
      <c r="O202" s="59"/>
      <c r="P202" s="59"/>
      <c r="Q202" s="60"/>
      <c r="R202" s="77"/>
    </row>
    <row r="203" spans="1:18" ht="15.75">
      <c r="A203" s="72"/>
      <c r="B203" s="99"/>
      <c r="C203" s="73"/>
      <c r="D203" s="73"/>
      <c r="E203" s="74"/>
      <c r="F203" s="73"/>
      <c r="G203" s="74"/>
      <c r="H203" s="74"/>
      <c r="I203" s="73"/>
      <c r="J203" s="178"/>
      <c r="K203" s="175"/>
      <c r="L203" s="59"/>
      <c r="M203" s="75"/>
      <c r="N203" s="76"/>
      <c r="O203" s="59"/>
      <c r="P203" s="59"/>
      <c r="Q203" s="60"/>
      <c r="R203" s="77"/>
    </row>
    <row r="204" spans="1:18" ht="15.75">
      <c r="A204" s="72"/>
      <c r="B204" s="99"/>
      <c r="C204" s="73" t="s">
        <v>21</v>
      </c>
      <c r="D204" s="74">
        <v>7.3</v>
      </c>
      <c r="E204" s="74">
        <v>7.2</v>
      </c>
      <c r="F204" s="74">
        <v>7.2</v>
      </c>
      <c r="G204" s="74">
        <v>7.1</v>
      </c>
      <c r="H204" s="74">
        <v>7.5</v>
      </c>
      <c r="I204" s="74">
        <v>6.6</v>
      </c>
      <c r="J204" s="178"/>
      <c r="K204" s="175">
        <f aca="true" t="shared" si="21" ref="K204:K210">(SUM(D204:I204)-MAX(D204:I204)-MIN(D204:I204))/4</f>
        <v>7.199999999999999</v>
      </c>
      <c r="L204" s="59">
        <v>50</v>
      </c>
      <c r="M204" s="75">
        <f>K204/10*L204/2</f>
        <v>18</v>
      </c>
      <c r="N204" s="76"/>
      <c r="O204" s="59"/>
      <c r="P204" s="59"/>
      <c r="Q204" s="60"/>
      <c r="R204" s="77"/>
    </row>
    <row r="205" spans="1:18" ht="15.75">
      <c r="A205" s="72"/>
      <c r="B205" s="99"/>
      <c r="C205" s="73" t="s">
        <v>22</v>
      </c>
      <c r="D205" s="74">
        <v>7.1</v>
      </c>
      <c r="E205" s="74">
        <v>7.3</v>
      </c>
      <c r="F205" s="74">
        <v>7.3</v>
      </c>
      <c r="G205" s="74">
        <v>7</v>
      </c>
      <c r="H205" s="74">
        <v>7.4</v>
      </c>
      <c r="I205" s="74">
        <v>6.7</v>
      </c>
      <c r="J205" s="178"/>
      <c r="K205" s="175">
        <f t="shared" si="21"/>
        <v>7.175000000000002</v>
      </c>
      <c r="L205" s="59">
        <v>20</v>
      </c>
      <c r="M205" s="75">
        <f>K205/10*L205/2</f>
        <v>7.175000000000002</v>
      </c>
      <c r="N205" s="76"/>
      <c r="O205" s="59"/>
      <c r="P205" s="59"/>
      <c r="Q205" s="60"/>
      <c r="R205" s="77"/>
    </row>
    <row r="206" spans="1:18" ht="16.5" thickBot="1">
      <c r="A206" s="67"/>
      <c r="B206" s="100"/>
      <c r="C206" s="181" t="s">
        <v>23</v>
      </c>
      <c r="D206" s="181">
        <v>7.2</v>
      </c>
      <c r="E206" s="179">
        <v>7.2</v>
      </c>
      <c r="F206" s="179">
        <v>7.1</v>
      </c>
      <c r="G206" s="179">
        <v>7</v>
      </c>
      <c r="H206" s="179">
        <v>7.5</v>
      </c>
      <c r="I206" s="179">
        <v>6.7</v>
      </c>
      <c r="J206" s="180"/>
      <c r="K206" s="175">
        <f t="shared" si="21"/>
        <v>7.125000000000001</v>
      </c>
      <c r="L206" s="79">
        <v>30</v>
      </c>
      <c r="M206" s="75">
        <f>K206/10*L206/2</f>
        <v>10.687500000000002</v>
      </c>
      <c r="N206" s="80"/>
      <c r="O206" s="87"/>
      <c r="P206" s="87"/>
      <c r="Q206" s="85"/>
      <c r="R206" s="86"/>
    </row>
    <row r="207" spans="1:19" ht="16.5" thickBot="1">
      <c r="A207" s="89">
        <f>A199+1</f>
        <v>25</v>
      </c>
      <c r="B207" s="101" t="s">
        <v>101</v>
      </c>
      <c r="C207" s="90"/>
      <c r="D207" s="90">
        <v>1</v>
      </c>
      <c r="E207" s="90">
        <v>2</v>
      </c>
      <c r="F207" s="90">
        <v>3</v>
      </c>
      <c r="G207" s="90">
        <v>4</v>
      </c>
      <c r="H207" s="90">
        <v>5</v>
      </c>
      <c r="I207" s="90">
        <v>6</v>
      </c>
      <c r="J207" s="90">
        <v>7</v>
      </c>
      <c r="K207" s="69">
        <f t="shared" si="21"/>
        <v>3.5</v>
      </c>
      <c r="L207" s="58" t="s">
        <v>17</v>
      </c>
      <c r="M207" s="70"/>
      <c r="N207" s="96">
        <f>SUM(M208:M214)</f>
        <v>72.525</v>
      </c>
      <c r="O207" s="58">
        <f>N207/2</f>
        <v>36.2625</v>
      </c>
      <c r="P207" s="97">
        <v>53.496</v>
      </c>
      <c r="Q207" s="98">
        <f>P207/2</f>
        <v>26.748</v>
      </c>
      <c r="R207" s="71">
        <f>N207+P207</f>
        <v>126.02100000000002</v>
      </c>
      <c r="S207">
        <f>R207/2</f>
        <v>63.01050000000001</v>
      </c>
    </row>
    <row r="208" spans="1:18" ht="15.75">
      <c r="A208" s="89"/>
      <c r="B208" s="101" t="s">
        <v>80</v>
      </c>
      <c r="C208" s="111" t="s">
        <v>18</v>
      </c>
      <c r="D208" s="176">
        <v>7</v>
      </c>
      <c r="E208" s="176">
        <v>7.4</v>
      </c>
      <c r="F208" s="176">
        <v>7.1</v>
      </c>
      <c r="G208" s="176">
        <v>7.3</v>
      </c>
      <c r="H208" s="176">
        <v>7.6</v>
      </c>
      <c r="I208" s="176">
        <v>7.5</v>
      </c>
      <c r="J208" s="177"/>
      <c r="K208" s="175">
        <f t="shared" si="21"/>
        <v>7.324999999999999</v>
      </c>
      <c r="L208" s="59">
        <v>50</v>
      </c>
      <c r="M208" s="75">
        <f>K208/10*L208/2</f>
        <v>18.3125</v>
      </c>
      <c r="N208" s="91"/>
      <c r="O208" s="84"/>
      <c r="P208" s="84"/>
      <c r="Q208" s="92"/>
      <c r="R208" s="93"/>
    </row>
    <row r="209" spans="1:18" ht="15.75">
      <c r="A209" s="72"/>
      <c r="B209" s="99"/>
      <c r="C209" s="73" t="s">
        <v>19</v>
      </c>
      <c r="D209" s="74">
        <v>7.2</v>
      </c>
      <c r="E209" s="74">
        <v>7.4</v>
      </c>
      <c r="F209" s="74">
        <v>7.1</v>
      </c>
      <c r="G209" s="74">
        <v>7.3</v>
      </c>
      <c r="H209" s="74">
        <v>7.5</v>
      </c>
      <c r="I209" s="74">
        <v>7.4</v>
      </c>
      <c r="J209" s="178"/>
      <c r="K209" s="175">
        <f t="shared" si="21"/>
        <v>7.324999999999999</v>
      </c>
      <c r="L209" s="59">
        <v>10</v>
      </c>
      <c r="M209" s="75">
        <f>K209/10*L209/2</f>
        <v>3.6624999999999996</v>
      </c>
      <c r="N209" s="76"/>
      <c r="O209" s="59"/>
      <c r="P209" s="59"/>
      <c r="Q209" s="60"/>
      <c r="R209" s="77"/>
    </row>
    <row r="210" spans="1:18" ht="15.75">
      <c r="A210" s="72"/>
      <c r="B210" s="99"/>
      <c r="C210" s="73" t="s">
        <v>20</v>
      </c>
      <c r="D210" s="74">
        <v>7.2</v>
      </c>
      <c r="E210" s="74">
        <v>7.4</v>
      </c>
      <c r="F210" s="74">
        <v>7</v>
      </c>
      <c r="G210" s="74">
        <v>7.3</v>
      </c>
      <c r="H210" s="74">
        <v>7.5</v>
      </c>
      <c r="I210" s="74">
        <v>7.5</v>
      </c>
      <c r="J210" s="178"/>
      <c r="K210" s="175">
        <f t="shared" si="21"/>
        <v>7.350000000000001</v>
      </c>
      <c r="L210" s="59">
        <v>40</v>
      </c>
      <c r="M210" s="75">
        <f>K210/10*L210/2</f>
        <v>14.700000000000003</v>
      </c>
      <c r="N210" s="76"/>
      <c r="O210" s="59"/>
      <c r="P210" s="59"/>
      <c r="Q210" s="60"/>
      <c r="R210" s="77"/>
    </row>
    <row r="211" spans="1:18" ht="15.75">
      <c r="A211" s="72"/>
      <c r="B211" s="99"/>
      <c r="C211" s="73"/>
      <c r="D211" s="73"/>
      <c r="E211" s="74"/>
      <c r="F211" s="73"/>
      <c r="G211" s="74"/>
      <c r="H211" s="74"/>
      <c r="I211" s="73"/>
      <c r="J211" s="178"/>
      <c r="K211" s="175"/>
      <c r="L211" s="59"/>
      <c r="M211" s="75"/>
      <c r="N211" s="76"/>
      <c r="O211" s="59"/>
      <c r="P211" s="59"/>
      <c r="Q211" s="60"/>
      <c r="R211" s="77"/>
    </row>
    <row r="212" spans="1:18" ht="15.75">
      <c r="A212" s="72"/>
      <c r="B212" s="99"/>
      <c r="C212" s="73" t="s">
        <v>21</v>
      </c>
      <c r="D212" s="74">
        <v>7.3</v>
      </c>
      <c r="E212" s="74">
        <v>7.5</v>
      </c>
      <c r="F212" s="74">
        <v>7</v>
      </c>
      <c r="G212" s="74">
        <v>6.9</v>
      </c>
      <c r="H212" s="74">
        <v>7.6</v>
      </c>
      <c r="I212" s="74">
        <v>7</v>
      </c>
      <c r="J212" s="178"/>
      <c r="K212" s="175">
        <f aca="true" t="shared" si="22" ref="K212:K218">(SUM(D212:I212)-MAX(D212:I212)-MIN(D212:I212))/4</f>
        <v>7.200000000000001</v>
      </c>
      <c r="L212" s="59">
        <v>50</v>
      </c>
      <c r="M212" s="75">
        <f>K212/10*L212/2</f>
        <v>18.000000000000004</v>
      </c>
      <c r="N212" s="76"/>
      <c r="O212" s="59"/>
      <c r="P212" s="59"/>
      <c r="Q212" s="60"/>
      <c r="R212" s="77"/>
    </row>
    <row r="213" spans="1:18" ht="15.75">
      <c r="A213" s="72"/>
      <c r="B213" s="99"/>
      <c r="C213" s="73" t="s">
        <v>22</v>
      </c>
      <c r="D213" s="74">
        <v>7.2</v>
      </c>
      <c r="E213" s="74">
        <v>7.4</v>
      </c>
      <c r="F213" s="74">
        <v>7</v>
      </c>
      <c r="G213" s="74">
        <v>6.9</v>
      </c>
      <c r="H213" s="74">
        <v>7.7</v>
      </c>
      <c r="I213" s="74">
        <v>6.8</v>
      </c>
      <c r="J213" s="178"/>
      <c r="K213" s="175">
        <f t="shared" si="22"/>
        <v>7.124999999999999</v>
      </c>
      <c r="L213" s="59">
        <v>20</v>
      </c>
      <c r="M213" s="75">
        <f>K213/10*L213/2</f>
        <v>7.124999999999999</v>
      </c>
      <c r="N213" s="76"/>
      <c r="O213" s="59"/>
      <c r="P213" s="59"/>
      <c r="Q213" s="60"/>
      <c r="R213" s="77"/>
    </row>
    <row r="214" spans="1:18" ht="16.5" thickBot="1">
      <c r="A214" s="67"/>
      <c r="B214" s="100"/>
      <c r="C214" s="181" t="s">
        <v>23</v>
      </c>
      <c r="D214" s="181">
        <v>7.3</v>
      </c>
      <c r="E214" s="179">
        <v>7.5</v>
      </c>
      <c r="F214" s="179">
        <v>7</v>
      </c>
      <c r="G214" s="179">
        <v>6.8</v>
      </c>
      <c r="H214" s="179">
        <v>7.6</v>
      </c>
      <c r="I214" s="179">
        <v>6.8</v>
      </c>
      <c r="J214" s="180"/>
      <c r="K214" s="175">
        <f t="shared" si="22"/>
        <v>7.1499999999999995</v>
      </c>
      <c r="L214" s="79">
        <v>30</v>
      </c>
      <c r="M214" s="75">
        <f>K214/10*L214/2</f>
        <v>10.725</v>
      </c>
      <c r="N214" s="80"/>
      <c r="O214" s="87"/>
      <c r="P214" s="87"/>
      <c r="Q214" s="85"/>
      <c r="R214" s="86"/>
    </row>
    <row r="215" spans="1:19" ht="16.5" thickBot="1">
      <c r="A215" s="89">
        <f>A207+1</f>
        <v>26</v>
      </c>
      <c r="B215" s="101" t="s">
        <v>120</v>
      </c>
      <c r="C215" s="90"/>
      <c r="D215" s="90">
        <v>1</v>
      </c>
      <c r="E215" s="90">
        <v>2</v>
      </c>
      <c r="F215" s="90">
        <v>3</v>
      </c>
      <c r="G215" s="90">
        <v>4</v>
      </c>
      <c r="H215" s="90">
        <v>5</v>
      </c>
      <c r="I215" s="90">
        <v>6</v>
      </c>
      <c r="J215" s="90">
        <v>7</v>
      </c>
      <c r="K215" s="69">
        <f t="shared" si="22"/>
        <v>3.5</v>
      </c>
      <c r="L215" s="58" t="s">
        <v>17</v>
      </c>
      <c r="M215" s="70"/>
      <c r="N215" s="96">
        <f>SUM(M216:M222)</f>
        <v>75.40000000000002</v>
      </c>
      <c r="O215" s="58">
        <f>N215/2</f>
        <v>37.70000000000001</v>
      </c>
      <c r="P215" s="97">
        <v>59.556</v>
      </c>
      <c r="Q215" s="98">
        <f>P215/2</f>
        <v>29.778</v>
      </c>
      <c r="R215" s="71">
        <f>N215+P215</f>
        <v>134.95600000000002</v>
      </c>
      <c r="S215">
        <f>R215/2</f>
        <v>67.47800000000001</v>
      </c>
    </row>
    <row r="216" spans="1:18" ht="15.75">
      <c r="A216" s="89"/>
      <c r="B216" s="101" t="s">
        <v>83</v>
      </c>
      <c r="C216" s="111" t="s">
        <v>18</v>
      </c>
      <c r="D216" s="176">
        <v>7.5</v>
      </c>
      <c r="E216" s="176">
        <v>7.6</v>
      </c>
      <c r="F216" s="176">
        <v>7.2</v>
      </c>
      <c r="G216" s="176">
        <v>7.8</v>
      </c>
      <c r="H216" s="176">
        <v>7.3</v>
      </c>
      <c r="I216" s="176">
        <v>7.2</v>
      </c>
      <c r="J216" s="177"/>
      <c r="K216" s="175">
        <f t="shared" si="22"/>
        <v>7.400000000000001</v>
      </c>
      <c r="L216" s="59">
        <v>50</v>
      </c>
      <c r="M216" s="75">
        <f>K216/10*L216/2</f>
        <v>18.500000000000004</v>
      </c>
      <c r="N216" s="91"/>
      <c r="O216" s="84"/>
      <c r="P216" s="84"/>
      <c r="Q216" s="92"/>
      <c r="R216" s="93"/>
    </row>
    <row r="217" spans="1:18" ht="15.75">
      <c r="A217" s="72"/>
      <c r="B217" s="99"/>
      <c r="C217" s="73" t="s">
        <v>19</v>
      </c>
      <c r="D217" s="74">
        <v>7.5</v>
      </c>
      <c r="E217" s="74">
        <v>7.6</v>
      </c>
      <c r="F217" s="74">
        <v>7.2</v>
      </c>
      <c r="G217" s="74">
        <v>7.8</v>
      </c>
      <c r="H217" s="74">
        <v>7.2</v>
      </c>
      <c r="I217" s="74">
        <v>7.2</v>
      </c>
      <c r="J217" s="178"/>
      <c r="K217" s="175">
        <f t="shared" si="22"/>
        <v>7.375000000000003</v>
      </c>
      <c r="L217" s="59">
        <v>10</v>
      </c>
      <c r="M217" s="75">
        <f>K217/10*L217/2</f>
        <v>3.6875000000000013</v>
      </c>
      <c r="N217" s="76"/>
      <c r="O217" s="59"/>
      <c r="P217" s="59"/>
      <c r="Q217" s="60"/>
      <c r="R217" s="77"/>
    </row>
    <row r="218" spans="1:18" ht="15.75">
      <c r="A218" s="72"/>
      <c r="B218" s="99"/>
      <c r="C218" s="73" t="s">
        <v>20</v>
      </c>
      <c r="D218" s="74">
        <v>7.5</v>
      </c>
      <c r="E218" s="74">
        <v>7.5</v>
      </c>
      <c r="F218" s="74">
        <v>7.2</v>
      </c>
      <c r="G218" s="74">
        <v>7.8</v>
      </c>
      <c r="H218" s="74">
        <v>7.3</v>
      </c>
      <c r="I218" s="74">
        <v>7.3</v>
      </c>
      <c r="J218" s="178"/>
      <c r="K218" s="175">
        <f t="shared" si="22"/>
        <v>7.3999999999999995</v>
      </c>
      <c r="L218" s="59">
        <v>40</v>
      </c>
      <c r="M218" s="75">
        <f>K218/10*L218/2</f>
        <v>14.8</v>
      </c>
      <c r="N218" s="76"/>
      <c r="O218" s="59"/>
      <c r="P218" s="59"/>
      <c r="Q218" s="60"/>
      <c r="R218" s="77"/>
    </row>
    <row r="219" spans="1:18" ht="15.75">
      <c r="A219" s="72"/>
      <c r="B219" s="99"/>
      <c r="C219" s="73"/>
      <c r="D219" s="73"/>
      <c r="E219" s="74"/>
      <c r="F219" s="73"/>
      <c r="G219" s="74"/>
      <c r="H219" s="74"/>
      <c r="I219" s="73"/>
      <c r="J219" s="178"/>
      <c r="K219" s="175"/>
      <c r="L219" s="59"/>
      <c r="M219" s="75"/>
      <c r="N219" s="76"/>
      <c r="O219" s="59"/>
      <c r="P219" s="59"/>
      <c r="Q219" s="60"/>
      <c r="R219" s="77"/>
    </row>
    <row r="220" spans="1:18" ht="15.75">
      <c r="A220" s="72"/>
      <c r="B220" s="99"/>
      <c r="C220" s="73" t="s">
        <v>21</v>
      </c>
      <c r="D220" s="74">
        <v>7.8</v>
      </c>
      <c r="E220" s="74">
        <v>7.8</v>
      </c>
      <c r="F220" s="74">
        <v>7.7</v>
      </c>
      <c r="G220" s="74">
        <v>7.3</v>
      </c>
      <c r="H220" s="74">
        <v>7.7</v>
      </c>
      <c r="I220" s="74">
        <v>7.5</v>
      </c>
      <c r="J220" s="178"/>
      <c r="K220" s="175">
        <f aca="true" t="shared" si="23" ref="K220:K226">(SUM(D220:I220)-MAX(D220:I220)-MIN(D220:I220))/4</f>
        <v>7.675000000000002</v>
      </c>
      <c r="L220" s="59">
        <v>50</v>
      </c>
      <c r="M220" s="75">
        <f>K220/10*L220/2</f>
        <v>19.187500000000004</v>
      </c>
      <c r="N220" s="76"/>
      <c r="O220" s="59"/>
      <c r="P220" s="59"/>
      <c r="Q220" s="60"/>
      <c r="R220" s="77"/>
    </row>
    <row r="221" spans="1:18" ht="15.75">
      <c r="A221" s="72"/>
      <c r="B221" s="99"/>
      <c r="C221" s="73" t="s">
        <v>22</v>
      </c>
      <c r="D221" s="74">
        <v>7.7</v>
      </c>
      <c r="E221" s="74">
        <v>7.8</v>
      </c>
      <c r="F221" s="74">
        <v>7.8</v>
      </c>
      <c r="G221" s="74">
        <v>7.3</v>
      </c>
      <c r="H221" s="74">
        <v>7.6</v>
      </c>
      <c r="I221" s="74">
        <v>7.6</v>
      </c>
      <c r="J221" s="178"/>
      <c r="K221" s="175">
        <f t="shared" si="23"/>
        <v>7.675000000000002</v>
      </c>
      <c r="L221" s="59">
        <v>20</v>
      </c>
      <c r="M221" s="75">
        <f>K221/10*L221/2</f>
        <v>7.675000000000002</v>
      </c>
      <c r="N221" s="76"/>
      <c r="O221" s="59"/>
      <c r="P221" s="59"/>
      <c r="Q221" s="60"/>
      <c r="R221" s="77"/>
    </row>
    <row r="222" spans="1:18" ht="16.5" thickBot="1">
      <c r="A222" s="67"/>
      <c r="B222" s="100"/>
      <c r="C222" s="181" t="s">
        <v>23</v>
      </c>
      <c r="D222" s="181">
        <v>7.7</v>
      </c>
      <c r="E222" s="179">
        <v>7.8</v>
      </c>
      <c r="F222" s="179">
        <v>7.8</v>
      </c>
      <c r="G222" s="179">
        <v>7.4</v>
      </c>
      <c r="H222" s="179">
        <v>7.7</v>
      </c>
      <c r="I222" s="179">
        <v>7.6</v>
      </c>
      <c r="J222" s="180"/>
      <c r="K222" s="175">
        <f t="shared" si="23"/>
        <v>7.700000000000003</v>
      </c>
      <c r="L222" s="79">
        <v>30</v>
      </c>
      <c r="M222" s="75">
        <f>K222/10*L222/2</f>
        <v>11.550000000000004</v>
      </c>
      <c r="N222" s="80"/>
      <c r="O222" s="87"/>
      <c r="P222" s="87"/>
      <c r="Q222" s="85"/>
      <c r="R222" s="86"/>
    </row>
    <row r="223" spans="1:19" ht="16.5" thickBot="1">
      <c r="A223" s="89">
        <f>A215+1</f>
        <v>27</v>
      </c>
      <c r="B223" s="101" t="s">
        <v>148</v>
      </c>
      <c r="C223" s="90"/>
      <c r="D223" s="90">
        <v>1</v>
      </c>
      <c r="E223" s="90">
        <v>2</v>
      </c>
      <c r="F223" s="90">
        <v>3</v>
      </c>
      <c r="G223" s="90">
        <v>4</v>
      </c>
      <c r="H223" s="90">
        <v>5</v>
      </c>
      <c r="I223" s="90">
        <v>6</v>
      </c>
      <c r="J223" s="90">
        <v>7</v>
      </c>
      <c r="K223" s="69">
        <f t="shared" si="23"/>
        <v>3.5</v>
      </c>
      <c r="L223" s="58" t="s">
        <v>17</v>
      </c>
      <c r="M223" s="70"/>
      <c r="N223" s="96">
        <f>SUM(M224:M230)</f>
        <v>74.21249999999999</v>
      </c>
      <c r="O223" s="58">
        <f>N223/2</f>
        <v>37.106249999999996</v>
      </c>
      <c r="P223" s="97">
        <v>57.818</v>
      </c>
      <c r="Q223" s="98">
        <f>P223/2</f>
        <v>28.909</v>
      </c>
      <c r="R223" s="71">
        <f>N223+P223</f>
        <v>132.0305</v>
      </c>
      <c r="S223">
        <f>R223/2</f>
        <v>66.01525</v>
      </c>
    </row>
    <row r="224" spans="1:18" ht="15.75">
      <c r="A224" s="89"/>
      <c r="B224" s="101" t="s">
        <v>80</v>
      </c>
      <c r="C224" s="111" t="s">
        <v>18</v>
      </c>
      <c r="D224" s="176">
        <v>7.1</v>
      </c>
      <c r="E224" s="176">
        <v>7.8</v>
      </c>
      <c r="F224" s="176">
        <v>7.1</v>
      </c>
      <c r="G224" s="176">
        <v>7.7</v>
      </c>
      <c r="H224" s="176">
        <v>7.6</v>
      </c>
      <c r="I224" s="176">
        <v>7.6</v>
      </c>
      <c r="J224" s="177"/>
      <c r="K224" s="175">
        <f t="shared" si="23"/>
        <v>7.5</v>
      </c>
      <c r="L224" s="59">
        <v>50</v>
      </c>
      <c r="M224" s="75">
        <f>K224/10*L224/2</f>
        <v>18.75</v>
      </c>
      <c r="N224" s="91"/>
      <c r="O224" s="84"/>
      <c r="P224" s="84"/>
      <c r="Q224" s="92"/>
      <c r="R224" s="93"/>
    </row>
    <row r="225" spans="1:18" ht="15.75">
      <c r="A225" s="72"/>
      <c r="B225" s="99"/>
      <c r="C225" s="73" t="s">
        <v>19</v>
      </c>
      <c r="D225" s="74">
        <v>7</v>
      </c>
      <c r="E225" s="74">
        <v>7.7</v>
      </c>
      <c r="F225" s="74">
        <v>7.1</v>
      </c>
      <c r="G225" s="74">
        <v>7.7</v>
      </c>
      <c r="H225" s="74">
        <v>7.5</v>
      </c>
      <c r="I225" s="74">
        <v>7.6</v>
      </c>
      <c r="J225" s="178"/>
      <c r="K225" s="175">
        <f t="shared" si="23"/>
        <v>7.475</v>
      </c>
      <c r="L225" s="59">
        <v>10</v>
      </c>
      <c r="M225" s="75">
        <f>K225/10*L225/2</f>
        <v>3.7375</v>
      </c>
      <c r="N225" s="76"/>
      <c r="O225" s="59"/>
      <c r="P225" s="59"/>
      <c r="Q225" s="60"/>
      <c r="R225" s="77"/>
    </row>
    <row r="226" spans="1:18" ht="15.75">
      <c r="A226" s="72"/>
      <c r="B226" s="99"/>
      <c r="C226" s="73" t="s">
        <v>20</v>
      </c>
      <c r="D226" s="74">
        <v>7.1</v>
      </c>
      <c r="E226" s="74">
        <v>7.7</v>
      </c>
      <c r="F226" s="74">
        <v>7</v>
      </c>
      <c r="G226" s="74">
        <v>7.8</v>
      </c>
      <c r="H226" s="74">
        <v>7.5</v>
      </c>
      <c r="I226" s="74">
        <v>7.7</v>
      </c>
      <c r="J226" s="178"/>
      <c r="K226" s="175">
        <f t="shared" si="23"/>
        <v>7.500000000000002</v>
      </c>
      <c r="L226" s="59">
        <v>40</v>
      </c>
      <c r="M226" s="75">
        <f>K226/10*L226/2</f>
        <v>15.000000000000004</v>
      </c>
      <c r="N226" s="76"/>
      <c r="O226" s="59"/>
      <c r="P226" s="59"/>
      <c r="Q226" s="60"/>
      <c r="R226" s="77"/>
    </row>
    <row r="227" spans="1:18" ht="15.75">
      <c r="A227" s="72"/>
      <c r="B227" s="99"/>
      <c r="C227" s="73"/>
      <c r="D227" s="73"/>
      <c r="E227" s="74"/>
      <c r="F227" s="73"/>
      <c r="G227" s="74"/>
      <c r="H227" s="74"/>
      <c r="I227" s="73"/>
      <c r="J227" s="178"/>
      <c r="K227" s="175"/>
      <c r="L227" s="59"/>
      <c r="M227" s="75"/>
      <c r="N227" s="76"/>
      <c r="O227" s="59"/>
      <c r="P227" s="59"/>
      <c r="Q227" s="60"/>
      <c r="R227" s="77"/>
    </row>
    <row r="228" spans="1:18" ht="15.75">
      <c r="A228" s="72"/>
      <c r="B228" s="99"/>
      <c r="C228" s="73" t="s">
        <v>21</v>
      </c>
      <c r="D228" s="74">
        <v>7.7</v>
      </c>
      <c r="E228" s="74">
        <v>7.5</v>
      </c>
      <c r="F228" s="74">
        <v>7.2</v>
      </c>
      <c r="G228" s="74">
        <v>7.2</v>
      </c>
      <c r="H228" s="74">
        <v>7.6</v>
      </c>
      <c r="I228" s="74">
        <v>7</v>
      </c>
      <c r="J228" s="178"/>
      <c r="K228" s="175">
        <f aca="true" t="shared" si="24" ref="K228:K234">(SUM(D228:I228)-MAX(D228:I228)-MIN(D228:I228))/4</f>
        <v>7.374999999999998</v>
      </c>
      <c r="L228" s="59">
        <v>50</v>
      </c>
      <c r="M228" s="75">
        <f>K228/10*L228/2</f>
        <v>18.437499999999996</v>
      </c>
      <c r="N228" s="76"/>
      <c r="O228" s="59"/>
      <c r="P228" s="59"/>
      <c r="Q228" s="60"/>
      <c r="R228" s="77"/>
    </row>
    <row r="229" spans="1:18" ht="15.75">
      <c r="A229" s="72"/>
      <c r="B229" s="99"/>
      <c r="C229" s="73" t="s">
        <v>22</v>
      </c>
      <c r="D229" s="74">
        <v>7.5</v>
      </c>
      <c r="E229" s="74">
        <v>7.4</v>
      </c>
      <c r="F229" s="74">
        <v>7.1</v>
      </c>
      <c r="G229" s="74">
        <v>7.2</v>
      </c>
      <c r="H229" s="74">
        <v>7.6</v>
      </c>
      <c r="I229" s="74">
        <v>6.9</v>
      </c>
      <c r="J229" s="178"/>
      <c r="K229" s="175">
        <f t="shared" si="24"/>
        <v>7.299999999999999</v>
      </c>
      <c r="L229" s="59">
        <v>20</v>
      </c>
      <c r="M229" s="75">
        <f>K229/10*L229/2</f>
        <v>7.299999999999999</v>
      </c>
      <c r="N229" s="76"/>
      <c r="O229" s="59"/>
      <c r="P229" s="59"/>
      <c r="Q229" s="60"/>
      <c r="R229" s="77"/>
    </row>
    <row r="230" spans="1:18" ht="16.5" thickBot="1">
      <c r="A230" s="67"/>
      <c r="B230" s="100"/>
      <c r="C230" s="181" t="s">
        <v>23</v>
      </c>
      <c r="D230" s="181">
        <v>7.6</v>
      </c>
      <c r="E230" s="179">
        <v>7.5</v>
      </c>
      <c r="F230" s="179">
        <v>7.1</v>
      </c>
      <c r="G230" s="179">
        <v>7.1</v>
      </c>
      <c r="H230" s="179">
        <v>7.6</v>
      </c>
      <c r="I230" s="179">
        <v>6.9</v>
      </c>
      <c r="J230" s="180"/>
      <c r="K230" s="175">
        <f t="shared" si="24"/>
        <v>7.324999999999999</v>
      </c>
      <c r="L230" s="79">
        <v>30</v>
      </c>
      <c r="M230" s="75">
        <f>K230/10*L230/2</f>
        <v>10.987499999999999</v>
      </c>
      <c r="N230" s="80"/>
      <c r="O230" s="87"/>
      <c r="P230" s="87"/>
      <c r="Q230" s="85"/>
      <c r="R230" s="86"/>
    </row>
    <row r="231" spans="1:19" ht="16.5" thickBot="1">
      <c r="A231" s="89">
        <f>A223+1</f>
        <v>28</v>
      </c>
      <c r="B231" s="101" t="s">
        <v>90</v>
      </c>
      <c r="C231" s="90"/>
      <c r="D231" s="90">
        <v>1</v>
      </c>
      <c r="E231" s="90">
        <v>2</v>
      </c>
      <c r="F231" s="90">
        <v>3</v>
      </c>
      <c r="G231" s="90">
        <v>4</v>
      </c>
      <c r="H231" s="90">
        <v>5</v>
      </c>
      <c r="I231" s="90">
        <v>6</v>
      </c>
      <c r="J231" s="90">
        <v>7</v>
      </c>
      <c r="K231" s="69">
        <f t="shared" si="24"/>
        <v>3.5</v>
      </c>
      <c r="L231" s="58" t="s">
        <v>17</v>
      </c>
      <c r="M231" s="70"/>
      <c r="N231" s="96">
        <f>SUM(M232:M238)</f>
        <v>75.57499999999999</v>
      </c>
      <c r="O231" s="58">
        <f>N231/2</f>
        <v>37.787499999999994</v>
      </c>
      <c r="P231" s="97">
        <v>57.444</v>
      </c>
      <c r="Q231" s="98">
        <f>P231/2</f>
        <v>28.722</v>
      </c>
      <c r="R231" s="71">
        <f>N231+P231</f>
        <v>133.019</v>
      </c>
      <c r="S231">
        <f>R231/2</f>
        <v>66.5095</v>
      </c>
    </row>
    <row r="232" spans="1:18" ht="15.75">
      <c r="A232" s="89"/>
      <c r="B232" s="101" t="s">
        <v>80</v>
      </c>
      <c r="C232" s="111" t="s">
        <v>18</v>
      </c>
      <c r="D232" s="176">
        <v>7.4</v>
      </c>
      <c r="E232" s="176">
        <v>7.8</v>
      </c>
      <c r="F232" s="176">
        <v>7</v>
      </c>
      <c r="G232" s="176">
        <v>7.8</v>
      </c>
      <c r="H232" s="176">
        <v>7.7</v>
      </c>
      <c r="I232" s="176">
        <v>7.6</v>
      </c>
      <c r="J232" s="177"/>
      <c r="K232" s="175">
        <f t="shared" si="24"/>
        <v>7.625000000000002</v>
      </c>
      <c r="L232" s="59">
        <v>50</v>
      </c>
      <c r="M232" s="75">
        <f>K232/10*L232/2</f>
        <v>19.062500000000004</v>
      </c>
      <c r="N232" s="91"/>
      <c r="O232" s="84"/>
      <c r="P232" s="84"/>
      <c r="Q232" s="92"/>
      <c r="R232" s="93"/>
    </row>
    <row r="233" spans="1:18" ht="15.75">
      <c r="A233" s="72"/>
      <c r="B233" s="99"/>
      <c r="C233" s="73" t="s">
        <v>19</v>
      </c>
      <c r="D233" s="74">
        <v>7.5</v>
      </c>
      <c r="E233" s="74">
        <v>7.8</v>
      </c>
      <c r="F233" s="74">
        <v>7.1</v>
      </c>
      <c r="G233" s="74">
        <v>7.8</v>
      </c>
      <c r="H233" s="74">
        <v>7.6</v>
      </c>
      <c r="I233" s="74">
        <v>7.8</v>
      </c>
      <c r="J233" s="178"/>
      <c r="K233" s="175">
        <f t="shared" si="24"/>
        <v>7.674999999999999</v>
      </c>
      <c r="L233" s="59">
        <v>10</v>
      </c>
      <c r="M233" s="75">
        <f>K233/10*L233/2</f>
        <v>3.8374999999999995</v>
      </c>
      <c r="N233" s="76"/>
      <c r="O233" s="59"/>
      <c r="P233" s="59"/>
      <c r="Q233" s="60"/>
      <c r="R233" s="77"/>
    </row>
    <row r="234" spans="1:18" ht="15.75">
      <c r="A234" s="72"/>
      <c r="B234" s="99"/>
      <c r="C234" s="73" t="s">
        <v>20</v>
      </c>
      <c r="D234" s="74">
        <v>7.5</v>
      </c>
      <c r="E234" s="74">
        <v>7.8</v>
      </c>
      <c r="F234" s="74">
        <v>7.1</v>
      </c>
      <c r="G234" s="74">
        <v>7.9</v>
      </c>
      <c r="H234" s="74">
        <v>7.6</v>
      </c>
      <c r="I234" s="74">
        <v>7.8</v>
      </c>
      <c r="J234" s="178"/>
      <c r="K234" s="175">
        <f t="shared" si="24"/>
        <v>7.674999999999999</v>
      </c>
      <c r="L234" s="59">
        <v>40</v>
      </c>
      <c r="M234" s="75">
        <f>K234/10*L234/2</f>
        <v>15.349999999999998</v>
      </c>
      <c r="N234" s="76"/>
      <c r="O234" s="59"/>
      <c r="P234" s="59"/>
      <c r="Q234" s="60"/>
      <c r="R234" s="77"/>
    </row>
    <row r="235" spans="1:18" ht="15.75">
      <c r="A235" s="72"/>
      <c r="B235" s="99"/>
      <c r="C235" s="73"/>
      <c r="D235" s="73"/>
      <c r="E235" s="74"/>
      <c r="F235" s="73"/>
      <c r="G235" s="74"/>
      <c r="H235" s="74"/>
      <c r="I235" s="73"/>
      <c r="J235" s="178"/>
      <c r="K235" s="175"/>
      <c r="L235" s="59"/>
      <c r="M235" s="75"/>
      <c r="N235" s="76"/>
      <c r="O235" s="59"/>
      <c r="P235" s="59"/>
      <c r="Q235" s="60"/>
      <c r="R235" s="77"/>
    </row>
    <row r="236" spans="1:18" ht="15.75">
      <c r="A236" s="72"/>
      <c r="B236" s="99"/>
      <c r="C236" s="73" t="s">
        <v>21</v>
      </c>
      <c r="D236" s="74">
        <v>7.6</v>
      </c>
      <c r="E236" s="74">
        <v>7.5</v>
      </c>
      <c r="F236" s="74">
        <v>7.3</v>
      </c>
      <c r="G236" s="74">
        <v>7.5</v>
      </c>
      <c r="H236" s="74">
        <v>7.7</v>
      </c>
      <c r="I236" s="74">
        <v>7</v>
      </c>
      <c r="J236" s="178"/>
      <c r="K236" s="175">
        <f aca="true" t="shared" si="25" ref="K236:K242">(SUM(D236:I236)-MAX(D236:I236)-MIN(D236:I236))/4</f>
        <v>7.475</v>
      </c>
      <c r="L236" s="59">
        <v>50</v>
      </c>
      <c r="M236" s="75">
        <f>K236/10*L236/2</f>
        <v>18.6875</v>
      </c>
      <c r="N236" s="76"/>
      <c r="O236" s="59"/>
      <c r="P236" s="59"/>
      <c r="Q236" s="60"/>
      <c r="R236" s="77"/>
    </row>
    <row r="237" spans="1:18" ht="15.75">
      <c r="A237" s="72"/>
      <c r="B237" s="99"/>
      <c r="C237" s="73" t="s">
        <v>22</v>
      </c>
      <c r="D237" s="74">
        <v>7.5</v>
      </c>
      <c r="E237" s="74">
        <v>7.5</v>
      </c>
      <c r="F237" s="74">
        <v>7.2</v>
      </c>
      <c r="G237" s="74">
        <v>7.5</v>
      </c>
      <c r="H237" s="74">
        <v>7.7</v>
      </c>
      <c r="I237" s="74">
        <v>7.12</v>
      </c>
      <c r="J237" s="178"/>
      <c r="K237" s="175">
        <f t="shared" si="25"/>
        <v>7.424999999999998</v>
      </c>
      <c r="L237" s="59">
        <v>20</v>
      </c>
      <c r="M237" s="75">
        <f>K237/10*L237/2</f>
        <v>7.424999999999998</v>
      </c>
      <c r="N237" s="76"/>
      <c r="O237" s="59"/>
      <c r="P237" s="59"/>
      <c r="Q237" s="60"/>
      <c r="R237" s="77"/>
    </row>
    <row r="238" spans="1:18" ht="16.5" thickBot="1">
      <c r="A238" s="67"/>
      <c r="B238" s="100"/>
      <c r="C238" s="181" t="s">
        <v>23</v>
      </c>
      <c r="D238" s="181">
        <v>7.5</v>
      </c>
      <c r="E238" s="179">
        <v>7.6</v>
      </c>
      <c r="F238" s="179">
        <v>7.2</v>
      </c>
      <c r="G238" s="179">
        <v>7.6</v>
      </c>
      <c r="H238" s="179">
        <v>7.6</v>
      </c>
      <c r="I238" s="179">
        <v>7.1</v>
      </c>
      <c r="J238" s="180"/>
      <c r="K238" s="175">
        <f t="shared" si="25"/>
        <v>7.475</v>
      </c>
      <c r="L238" s="79">
        <v>30</v>
      </c>
      <c r="M238" s="75">
        <f>K238/10*L238/2</f>
        <v>11.212499999999999</v>
      </c>
      <c r="N238" s="80"/>
      <c r="O238" s="87"/>
      <c r="P238" s="87"/>
      <c r="Q238" s="85"/>
      <c r="R238" s="86"/>
    </row>
    <row r="239" spans="1:19" ht="16.5" thickBot="1">
      <c r="A239" s="89">
        <f>A231+1</f>
        <v>29</v>
      </c>
      <c r="B239" s="101" t="s">
        <v>112</v>
      </c>
      <c r="C239" s="90"/>
      <c r="D239" s="90">
        <v>1</v>
      </c>
      <c r="E239" s="90">
        <v>2</v>
      </c>
      <c r="F239" s="90">
        <v>3</v>
      </c>
      <c r="G239" s="90">
        <v>4</v>
      </c>
      <c r="H239" s="90">
        <v>5</v>
      </c>
      <c r="I239" s="90">
        <v>6</v>
      </c>
      <c r="J239" s="90">
        <v>7</v>
      </c>
      <c r="K239" s="69">
        <f t="shared" si="25"/>
        <v>3.5</v>
      </c>
      <c r="L239" s="58" t="s">
        <v>17</v>
      </c>
      <c r="M239" s="70"/>
      <c r="N239" s="96">
        <f>SUM(M240:M246)</f>
        <v>80.5375</v>
      </c>
      <c r="O239" s="58">
        <f>N239/2</f>
        <v>40.26875</v>
      </c>
      <c r="P239" s="97">
        <v>66.662</v>
      </c>
      <c r="Q239" s="98">
        <f>P239/2</f>
        <v>33.331</v>
      </c>
      <c r="R239" s="71">
        <f>N239+P239</f>
        <v>147.1995</v>
      </c>
      <c r="S239">
        <f>R239/2</f>
        <v>73.59975</v>
      </c>
    </row>
    <row r="240" spans="1:18" ht="15.75">
      <c r="A240" s="89"/>
      <c r="B240" s="101" t="s">
        <v>71</v>
      </c>
      <c r="C240" s="111" t="s">
        <v>18</v>
      </c>
      <c r="D240" s="176">
        <v>8.1</v>
      </c>
      <c r="E240" s="176">
        <v>8</v>
      </c>
      <c r="F240" s="176">
        <v>8.4</v>
      </c>
      <c r="G240" s="176">
        <v>8.3</v>
      </c>
      <c r="H240" s="176">
        <v>8</v>
      </c>
      <c r="I240" s="176">
        <v>8</v>
      </c>
      <c r="J240" s="177"/>
      <c r="K240" s="175">
        <f t="shared" si="25"/>
        <v>8.1</v>
      </c>
      <c r="L240" s="59">
        <v>50</v>
      </c>
      <c r="M240" s="75">
        <f>K240/10*L240/2</f>
        <v>20.25</v>
      </c>
      <c r="N240" s="91"/>
      <c r="O240" s="84"/>
      <c r="P240" s="84"/>
      <c r="Q240" s="92"/>
      <c r="R240" s="93"/>
    </row>
    <row r="241" spans="1:18" ht="15.75">
      <c r="A241" s="72"/>
      <c r="B241" s="99"/>
      <c r="C241" s="73" t="s">
        <v>19</v>
      </c>
      <c r="D241" s="74">
        <v>8.2</v>
      </c>
      <c r="E241" s="74">
        <v>8.1</v>
      </c>
      <c r="F241" s="74">
        <v>8.4</v>
      </c>
      <c r="G241" s="74">
        <v>8.3</v>
      </c>
      <c r="H241" s="74">
        <v>7.9</v>
      </c>
      <c r="I241" s="74">
        <v>7.9</v>
      </c>
      <c r="J241" s="178"/>
      <c r="K241" s="175">
        <f t="shared" si="25"/>
        <v>8.125</v>
      </c>
      <c r="L241" s="59">
        <v>10</v>
      </c>
      <c r="M241" s="75">
        <f>K241/10*L241/2</f>
        <v>4.0625</v>
      </c>
      <c r="N241" s="76"/>
      <c r="O241" s="59"/>
      <c r="P241" s="59"/>
      <c r="Q241" s="60"/>
      <c r="R241" s="77"/>
    </row>
    <row r="242" spans="1:18" ht="15.75">
      <c r="A242" s="72"/>
      <c r="B242" s="99"/>
      <c r="C242" s="73" t="s">
        <v>20</v>
      </c>
      <c r="D242" s="74">
        <v>8.1</v>
      </c>
      <c r="E242" s="74">
        <v>8.1</v>
      </c>
      <c r="F242" s="74">
        <v>8.5</v>
      </c>
      <c r="G242" s="74">
        <v>8.4</v>
      </c>
      <c r="H242" s="74">
        <v>7.9</v>
      </c>
      <c r="I242" s="74">
        <v>7.9</v>
      </c>
      <c r="J242" s="178"/>
      <c r="K242" s="175">
        <f t="shared" si="25"/>
        <v>8.125</v>
      </c>
      <c r="L242" s="59">
        <v>40</v>
      </c>
      <c r="M242" s="75">
        <f>K242/10*L242/2</f>
        <v>16.25</v>
      </c>
      <c r="N242" s="76"/>
      <c r="O242" s="59"/>
      <c r="P242" s="59"/>
      <c r="Q242" s="60"/>
      <c r="R242" s="77"/>
    </row>
    <row r="243" spans="1:18" ht="15.75">
      <c r="A243" s="72"/>
      <c r="B243" s="99"/>
      <c r="C243" s="73"/>
      <c r="D243" s="73"/>
      <c r="E243" s="74"/>
      <c r="F243" s="73"/>
      <c r="G243" s="74"/>
      <c r="H243" s="74"/>
      <c r="I243" s="73"/>
      <c r="J243" s="178"/>
      <c r="K243" s="175"/>
      <c r="L243" s="59"/>
      <c r="M243" s="75"/>
      <c r="N243" s="76"/>
      <c r="O243" s="59"/>
      <c r="P243" s="59"/>
      <c r="Q243" s="60"/>
      <c r="R243" s="77"/>
    </row>
    <row r="244" spans="1:18" ht="15.75">
      <c r="A244" s="72"/>
      <c r="B244" s="99"/>
      <c r="C244" s="73" t="s">
        <v>21</v>
      </c>
      <c r="D244" s="74">
        <v>8</v>
      </c>
      <c r="E244" s="74">
        <v>7.9</v>
      </c>
      <c r="F244" s="74">
        <v>8.5</v>
      </c>
      <c r="G244" s="74">
        <v>8</v>
      </c>
      <c r="H244" s="74">
        <v>8</v>
      </c>
      <c r="I244" s="74">
        <v>8</v>
      </c>
      <c r="J244" s="178"/>
      <c r="K244" s="175">
        <f aca="true" t="shared" si="26" ref="K244:K250">(SUM(D244:I244)-MAX(D244:I244)-MIN(D244:I244))/4</f>
        <v>8</v>
      </c>
      <c r="L244" s="59">
        <v>50</v>
      </c>
      <c r="M244" s="75">
        <f>K244/10*L244/2</f>
        <v>20</v>
      </c>
      <c r="N244" s="76"/>
      <c r="O244" s="59"/>
      <c r="P244" s="59"/>
      <c r="Q244" s="60"/>
      <c r="R244" s="77"/>
    </row>
    <row r="245" spans="1:18" ht="15.75">
      <c r="A245" s="72"/>
      <c r="B245" s="99"/>
      <c r="C245" s="73" t="s">
        <v>22</v>
      </c>
      <c r="D245" s="74">
        <v>7.9</v>
      </c>
      <c r="E245" s="74">
        <v>7.9</v>
      </c>
      <c r="F245" s="74">
        <v>8.5</v>
      </c>
      <c r="G245" s="74">
        <v>7.9</v>
      </c>
      <c r="H245" s="74">
        <v>8.1</v>
      </c>
      <c r="I245" s="74">
        <v>8</v>
      </c>
      <c r="J245" s="178"/>
      <c r="K245" s="175">
        <f t="shared" si="26"/>
        <v>7.975000000000001</v>
      </c>
      <c r="L245" s="59">
        <v>20</v>
      </c>
      <c r="M245" s="75">
        <f>K245/10*L245/2</f>
        <v>7.975000000000001</v>
      </c>
      <c r="N245" s="76"/>
      <c r="O245" s="59"/>
      <c r="P245" s="59"/>
      <c r="Q245" s="60"/>
      <c r="R245" s="77"/>
    </row>
    <row r="246" spans="1:18" ht="16.5" thickBot="1">
      <c r="A246" s="67"/>
      <c r="B246" s="100"/>
      <c r="C246" s="181" t="s">
        <v>23</v>
      </c>
      <c r="D246" s="181">
        <v>7.9</v>
      </c>
      <c r="E246" s="179">
        <v>8</v>
      </c>
      <c r="F246" s="179">
        <v>8.5</v>
      </c>
      <c r="G246" s="179">
        <v>8.1</v>
      </c>
      <c r="H246" s="179">
        <v>8</v>
      </c>
      <c r="I246" s="179">
        <v>7.9</v>
      </c>
      <c r="J246" s="180"/>
      <c r="K246" s="175">
        <f t="shared" si="26"/>
        <v>8</v>
      </c>
      <c r="L246" s="79">
        <v>30</v>
      </c>
      <c r="M246" s="75">
        <f>K246/10*L246/2</f>
        <v>12</v>
      </c>
      <c r="N246" s="80"/>
      <c r="O246" s="87"/>
      <c r="P246" s="87"/>
      <c r="Q246" s="85"/>
      <c r="R246" s="86"/>
    </row>
    <row r="247" spans="1:19" ht="16.5" thickBot="1">
      <c r="A247" s="89">
        <f>A239+1</f>
        <v>30</v>
      </c>
      <c r="B247" s="101" t="s">
        <v>97</v>
      </c>
      <c r="C247" s="90"/>
      <c r="D247" s="90">
        <v>1</v>
      </c>
      <c r="E247" s="90">
        <v>2</v>
      </c>
      <c r="F247" s="90">
        <v>3</v>
      </c>
      <c r="G247" s="90">
        <v>4</v>
      </c>
      <c r="H247" s="90">
        <v>5</v>
      </c>
      <c r="I247" s="90">
        <v>6</v>
      </c>
      <c r="J247" s="90">
        <v>7</v>
      </c>
      <c r="K247" s="69">
        <f t="shared" si="26"/>
        <v>3.5</v>
      </c>
      <c r="L247" s="58" t="s">
        <v>17</v>
      </c>
      <c r="M247" s="70"/>
      <c r="N247" s="96">
        <f>SUM(M248:M254)</f>
        <v>78.9375</v>
      </c>
      <c r="O247" s="58">
        <f>N247/2</f>
        <v>39.46875</v>
      </c>
      <c r="P247" s="97">
        <v>62.708</v>
      </c>
      <c r="Q247" s="98">
        <f>P247/2</f>
        <v>31.354</v>
      </c>
      <c r="R247" s="71">
        <f>N247+P247</f>
        <v>141.6455</v>
      </c>
      <c r="S247">
        <f>R247/2</f>
        <v>70.82275</v>
      </c>
    </row>
    <row r="248" spans="1:18" ht="15.75">
      <c r="A248" s="89"/>
      <c r="B248" s="101" t="s">
        <v>83</v>
      </c>
      <c r="C248" s="111" t="s">
        <v>18</v>
      </c>
      <c r="D248" s="176">
        <v>7.9</v>
      </c>
      <c r="E248" s="176">
        <v>7.8</v>
      </c>
      <c r="F248" s="176">
        <v>8.2</v>
      </c>
      <c r="G248" s="176">
        <v>8</v>
      </c>
      <c r="H248" s="176">
        <v>7.8</v>
      </c>
      <c r="I248" s="176">
        <v>7.6</v>
      </c>
      <c r="J248" s="177"/>
      <c r="K248" s="175">
        <f t="shared" si="26"/>
        <v>7.874999999999998</v>
      </c>
      <c r="L248" s="59">
        <v>50</v>
      </c>
      <c r="M248" s="75">
        <f>K248/10*L248/2</f>
        <v>19.687499999999996</v>
      </c>
      <c r="N248" s="91"/>
      <c r="O248" s="84"/>
      <c r="P248" s="84"/>
      <c r="Q248" s="92"/>
      <c r="R248" s="93"/>
    </row>
    <row r="249" spans="1:18" ht="15.75">
      <c r="A249" s="72"/>
      <c r="B249" s="99"/>
      <c r="C249" s="73" t="s">
        <v>19</v>
      </c>
      <c r="D249" s="74">
        <v>8</v>
      </c>
      <c r="E249" s="74">
        <v>7.8</v>
      </c>
      <c r="F249" s="74">
        <v>8.3</v>
      </c>
      <c r="G249" s="74">
        <v>8</v>
      </c>
      <c r="H249" s="74">
        <v>7.7</v>
      </c>
      <c r="I249" s="74">
        <v>7.7</v>
      </c>
      <c r="J249" s="178"/>
      <c r="K249" s="175">
        <f t="shared" si="26"/>
        <v>7.875000000000001</v>
      </c>
      <c r="L249" s="59">
        <v>10</v>
      </c>
      <c r="M249" s="75">
        <f>K249/10*L249/2</f>
        <v>3.9375000000000004</v>
      </c>
      <c r="N249" s="76"/>
      <c r="O249" s="59"/>
      <c r="P249" s="59"/>
      <c r="Q249" s="60"/>
      <c r="R249" s="77"/>
    </row>
    <row r="250" spans="1:18" ht="15.75">
      <c r="A250" s="72"/>
      <c r="B250" s="99"/>
      <c r="C250" s="73" t="s">
        <v>20</v>
      </c>
      <c r="D250" s="74">
        <v>8</v>
      </c>
      <c r="E250" s="74">
        <v>7.8</v>
      </c>
      <c r="F250" s="74">
        <v>8.3</v>
      </c>
      <c r="G250" s="74">
        <v>8</v>
      </c>
      <c r="H250" s="74">
        <v>7.7</v>
      </c>
      <c r="I250" s="74">
        <v>7.7</v>
      </c>
      <c r="J250" s="178"/>
      <c r="K250" s="175">
        <f t="shared" si="26"/>
        <v>7.875000000000001</v>
      </c>
      <c r="L250" s="59">
        <v>40</v>
      </c>
      <c r="M250" s="75">
        <f>K250/10*L250/2</f>
        <v>15.750000000000002</v>
      </c>
      <c r="N250" s="76"/>
      <c r="O250" s="59"/>
      <c r="P250" s="59"/>
      <c r="Q250" s="60"/>
      <c r="R250" s="77"/>
    </row>
    <row r="251" spans="1:18" ht="15.75">
      <c r="A251" s="72"/>
      <c r="B251" s="99"/>
      <c r="C251" s="73"/>
      <c r="D251" s="73"/>
      <c r="E251" s="74"/>
      <c r="F251" s="73"/>
      <c r="G251" s="74"/>
      <c r="H251" s="74"/>
      <c r="I251" s="73"/>
      <c r="J251" s="178"/>
      <c r="K251" s="175"/>
      <c r="L251" s="59"/>
      <c r="M251" s="75"/>
      <c r="N251" s="76"/>
      <c r="O251" s="59"/>
      <c r="P251" s="59"/>
      <c r="Q251" s="60"/>
      <c r="R251" s="77"/>
    </row>
    <row r="252" spans="1:18" ht="15.75">
      <c r="A252" s="72"/>
      <c r="B252" s="99"/>
      <c r="C252" s="73" t="s">
        <v>21</v>
      </c>
      <c r="D252" s="74">
        <v>8.3</v>
      </c>
      <c r="E252" s="74">
        <v>7.9</v>
      </c>
      <c r="F252" s="74">
        <v>8.2</v>
      </c>
      <c r="G252" s="74">
        <v>7.8</v>
      </c>
      <c r="H252" s="74">
        <v>7.8</v>
      </c>
      <c r="I252" s="74">
        <v>7.8</v>
      </c>
      <c r="J252" s="178"/>
      <c r="K252" s="175">
        <f aca="true" t="shared" si="27" ref="K252:K258">(SUM(D252:I252)-MAX(D252:I252)-MIN(D252:I252))/4</f>
        <v>7.925</v>
      </c>
      <c r="L252" s="59">
        <v>50</v>
      </c>
      <c r="M252" s="75">
        <f>K252/10*L252/2</f>
        <v>19.8125</v>
      </c>
      <c r="N252" s="76"/>
      <c r="O252" s="59"/>
      <c r="P252" s="59"/>
      <c r="Q252" s="60"/>
      <c r="R252" s="77"/>
    </row>
    <row r="253" spans="1:18" ht="15.75">
      <c r="A253" s="72"/>
      <c r="B253" s="99"/>
      <c r="C253" s="73" t="s">
        <v>22</v>
      </c>
      <c r="D253" s="74">
        <v>8.2</v>
      </c>
      <c r="E253" s="74">
        <v>7.8</v>
      </c>
      <c r="F253" s="74">
        <v>8.1</v>
      </c>
      <c r="G253" s="74">
        <v>7.8</v>
      </c>
      <c r="H253" s="74">
        <v>7.8</v>
      </c>
      <c r="I253" s="74">
        <v>7.9</v>
      </c>
      <c r="J253" s="178"/>
      <c r="K253" s="175">
        <f t="shared" si="27"/>
        <v>7.900000000000001</v>
      </c>
      <c r="L253" s="59">
        <v>20</v>
      </c>
      <c r="M253" s="75">
        <f>K253/10*L253/2</f>
        <v>7.900000000000001</v>
      </c>
      <c r="N253" s="76"/>
      <c r="O253" s="59"/>
      <c r="P253" s="59"/>
      <c r="Q253" s="60"/>
      <c r="R253" s="77"/>
    </row>
    <row r="254" spans="1:18" ht="16.5" thickBot="1">
      <c r="A254" s="67"/>
      <c r="B254" s="100"/>
      <c r="C254" s="181" t="s">
        <v>23</v>
      </c>
      <c r="D254" s="181">
        <v>8.3</v>
      </c>
      <c r="E254" s="179">
        <v>7.8</v>
      </c>
      <c r="F254" s="179">
        <v>8.1</v>
      </c>
      <c r="G254" s="179">
        <v>7.7</v>
      </c>
      <c r="H254" s="179">
        <v>7.8</v>
      </c>
      <c r="I254" s="179">
        <v>7.9</v>
      </c>
      <c r="J254" s="180"/>
      <c r="K254" s="175">
        <f t="shared" si="27"/>
        <v>7.8999999999999995</v>
      </c>
      <c r="L254" s="79">
        <v>30</v>
      </c>
      <c r="M254" s="75">
        <f>K254/10*L254/2</f>
        <v>11.85</v>
      </c>
      <c r="N254" s="80"/>
      <c r="O254" s="87"/>
      <c r="P254" s="87"/>
      <c r="Q254" s="85"/>
      <c r="R254" s="86"/>
    </row>
    <row r="255" spans="1:19" ht="16.5" thickBot="1">
      <c r="A255" s="89">
        <f>A247+1</f>
        <v>31</v>
      </c>
      <c r="B255" s="101" t="s">
        <v>115</v>
      </c>
      <c r="C255" s="90"/>
      <c r="D255" s="90">
        <v>1</v>
      </c>
      <c r="E255" s="90">
        <v>2</v>
      </c>
      <c r="F255" s="90">
        <v>3</v>
      </c>
      <c r="G255" s="90">
        <v>4</v>
      </c>
      <c r="H255" s="90">
        <v>5</v>
      </c>
      <c r="I255" s="90">
        <v>6</v>
      </c>
      <c r="J255" s="90">
        <v>7</v>
      </c>
      <c r="K255" s="69">
        <f t="shared" si="27"/>
        <v>3.5</v>
      </c>
      <c r="L255" s="58" t="s">
        <v>17</v>
      </c>
      <c r="M255" s="70"/>
      <c r="N255" s="96">
        <f>SUM(M256:M262)</f>
        <v>82.71249999999999</v>
      </c>
      <c r="O255" s="58">
        <f>N255/2</f>
        <v>41.356249999999996</v>
      </c>
      <c r="P255" s="97">
        <v>67.173</v>
      </c>
      <c r="Q255" s="98">
        <f>P255/2</f>
        <v>33.5865</v>
      </c>
      <c r="R255" s="71">
        <f>N255+P255</f>
        <v>149.88549999999998</v>
      </c>
      <c r="S255">
        <f>R255/2</f>
        <v>74.94274999999999</v>
      </c>
    </row>
    <row r="256" spans="1:18" ht="15.75">
      <c r="A256" s="89"/>
      <c r="B256" s="101" t="s">
        <v>80</v>
      </c>
      <c r="C256" s="111" t="s">
        <v>18</v>
      </c>
      <c r="D256" s="176">
        <v>8.2</v>
      </c>
      <c r="E256" s="176">
        <v>8.4</v>
      </c>
      <c r="F256" s="176">
        <v>8.3</v>
      </c>
      <c r="G256" s="176">
        <v>8.2</v>
      </c>
      <c r="H256" s="176">
        <v>8.4</v>
      </c>
      <c r="I256" s="176">
        <v>8.4</v>
      </c>
      <c r="J256" s="177"/>
      <c r="K256" s="175">
        <f t="shared" si="27"/>
        <v>8.325</v>
      </c>
      <c r="L256" s="59">
        <v>50</v>
      </c>
      <c r="M256" s="75">
        <f>K256/10*L256/2</f>
        <v>20.812499999999996</v>
      </c>
      <c r="N256" s="91"/>
      <c r="O256" s="84"/>
      <c r="P256" s="84"/>
      <c r="Q256" s="92"/>
      <c r="R256" s="93"/>
    </row>
    <row r="257" spans="1:18" ht="15.75">
      <c r="A257" s="72"/>
      <c r="B257" s="99"/>
      <c r="C257" s="73" t="s">
        <v>19</v>
      </c>
      <c r="D257" s="74">
        <v>8.2</v>
      </c>
      <c r="E257" s="74">
        <v>8.5</v>
      </c>
      <c r="F257" s="74">
        <v>8.3</v>
      </c>
      <c r="G257" s="74">
        <v>8.2</v>
      </c>
      <c r="H257" s="74">
        <v>8.3</v>
      </c>
      <c r="I257" s="74">
        <v>8.4</v>
      </c>
      <c r="J257" s="178"/>
      <c r="K257" s="175">
        <f t="shared" si="27"/>
        <v>8.3</v>
      </c>
      <c r="L257" s="59">
        <v>10</v>
      </c>
      <c r="M257" s="75">
        <f>K257/10*L257/2</f>
        <v>4.15</v>
      </c>
      <c r="N257" s="76"/>
      <c r="O257" s="59"/>
      <c r="P257" s="59"/>
      <c r="Q257" s="60"/>
      <c r="R257" s="77"/>
    </row>
    <row r="258" spans="1:18" ht="15.75">
      <c r="A258" s="72"/>
      <c r="B258" s="99"/>
      <c r="C258" s="73" t="s">
        <v>20</v>
      </c>
      <c r="D258" s="74">
        <v>8.2</v>
      </c>
      <c r="E258" s="74">
        <v>8.5</v>
      </c>
      <c r="F258" s="74">
        <v>8.3</v>
      </c>
      <c r="G258" s="74">
        <v>8.3</v>
      </c>
      <c r="H258" s="74">
        <v>8.3</v>
      </c>
      <c r="I258" s="74">
        <v>8.4</v>
      </c>
      <c r="J258" s="178"/>
      <c r="K258" s="175">
        <f t="shared" si="27"/>
        <v>8.325</v>
      </c>
      <c r="L258" s="59">
        <v>40</v>
      </c>
      <c r="M258" s="75">
        <f>K258/10*L258/2</f>
        <v>16.65</v>
      </c>
      <c r="N258" s="76"/>
      <c r="O258" s="59"/>
      <c r="P258" s="59"/>
      <c r="Q258" s="60"/>
      <c r="R258" s="77"/>
    </row>
    <row r="259" spans="1:18" ht="15.75">
      <c r="A259" s="72"/>
      <c r="B259" s="99"/>
      <c r="C259" s="73"/>
      <c r="D259" s="73"/>
      <c r="E259" s="74"/>
      <c r="F259" s="73"/>
      <c r="G259" s="74"/>
      <c r="H259" s="74"/>
      <c r="I259" s="73"/>
      <c r="J259" s="178"/>
      <c r="K259" s="175"/>
      <c r="L259" s="59"/>
      <c r="M259" s="75"/>
      <c r="N259" s="76"/>
      <c r="O259" s="59"/>
      <c r="P259" s="59"/>
      <c r="Q259" s="60"/>
      <c r="R259" s="77"/>
    </row>
    <row r="260" spans="1:18" ht="15.75">
      <c r="A260" s="72"/>
      <c r="B260" s="99"/>
      <c r="C260" s="73" t="s">
        <v>21</v>
      </c>
      <c r="D260" s="74">
        <v>8.1</v>
      </c>
      <c r="E260" s="74">
        <v>8.4</v>
      </c>
      <c r="F260" s="74">
        <v>8.3</v>
      </c>
      <c r="G260" s="74">
        <v>8.2</v>
      </c>
      <c r="H260" s="74">
        <v>8.4</v>
      </c>
      <c r="I260" s="74">
        <v>8.1</v>
      </c>
      <c r="J260" s="178"/>
      <c r="K260" s="175">
        <f>(SUM(D260:I260)-MAX(D260:I260)-MIN(D260:I260))/4</f>
        <v>8.25</v>
      </c>
      <c r="L260" s="59">
        <v>50</v>
      </c>
      <c r="M260" s="75">
        <f>K260/10*L260/2</f>
        <v>20.625</v>
      </c>
      <c r="N260" s="76"/>
      <c r="O260" s="59"/>
      <c r="P260" s="59"/>
      <c r="Q260" s="60"/>
      <c r="R260" s="77"/>
    </row>
    <row r="261" spans="1:18" ht="15.75">
      <c r="A261" s="72"/>
      <c r="B261" s="99"/>
      <c r="C261" s="73" t="s">
        <v>22</v>
      </c>
      <c r="D261" s="74">
        <v>8</v>
      </c>
      <c r="E261" s="74">
        <v>8.2</v>
      </c>
      <c r="F261" s="74">
        <v>8.3</v>
      </c>
      <c r="G261" s="74">
        <v>8.2</v>
      </c>
      <c r="H261" s="74">
        <v>8.4</v>
      </c>
      <c r="I261" s="74">
        <v>8</v>
      </c>
      <c r="J261" s="178"/>
      <c r="K261" s="175">
        <f>(SUM(D261:I261)-MAX(D261:I261)-MIN(D261:I261))/4</f>
        <v>8.175</v>
      </c>
      <c r="L261" s="59">
        <v>20</v>
      </c>
      <c r="M261" s="75">
        <f>K261/10*L261/2</f>
        <v>8.175</v>
      </c>
      <c r="N261" s="76"/>
      <c r="O261" s="59"/>
      <c r="P261" s="59"/>
      <c r="Q261" s="60"/>
      <c r="R261" s="77"/>
    </row>
    <row r="262" spans="1:18" ht="16.5" thickBot="1">
      <c r="A262" s="67"/>
      <c r="B262" s="100"/>
      <c r="C262" s="181" t="s">
        <v>23</v>
      </c>
      <c r="D262" s="181">
        <v>8</v>
      </c>
      <c r="E262" s="179">
        <v>8.3</v>
      </c>
      <c r="F262" s="179">
        <v>8.3</v>
      </c>
      <c r="G262" s="179">
        <v>8.1</v>
      </c>
      <c r="H262" s="179">
        <v>8.4</v>
      </c>
      <c r="I262" s="179">
        <v>8.1</v>
      </c>
      <c r="J262" s="180"/>
      <c r="K262" s="175">
        <f>(SUM(D262:I262)-MAX(D262:I262)-MIN(D262:I262))/4</f>
        <v>8.200000000000001</v>
      </c>
      <c r="L262" s="79">
        <v>30</v>
      </c>
      <c r="M262" s="75">
        <f>K262/10*L262/2</f>
        <v>12.3</v>
      </c>
      <c r="N262" s="80"/>
      <c r="O262" s="87"/>
      <c r="P262" s="87"/>
      <c r="Q262" s="85"/>
      <c r="R262" s="86"/>
    </row>
  </sheetData>
  <sheetProtection/>
  <mergeCells count="12">
    <mergeCell ref="A1:T1"/>
    <mergeCell ref="A4:D4"/>
    <mergeCell ref="A5:D5"/>
    <mergeCell ref="A3:O3"/>
    <mergeCell ref="A2:Q2"/>
    <mergeCell ref="A6:M6"/>
    <mergeCell ref="A8:H8"/>
    <mergeCell ref="A9:H9"/>
    <mergeCell ref="A10:H10"/>
    <mergeCell ref="A11:Q11"/>
    <mergeCell ref="A12:G12"/>
    <mergeCell ref="A7:Q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7.00390625" style="7" customWidth="1"/>
    <col min="2" max="2" width="15.625" style="7" customWidth="1"/>
    <col min="3" max="3" width="11.125" style="12" customWidth="1"/>
    <col min="4" max="4" width="19.75390625" style="7" customWidth="1"/>
    <col min="5" max="5" width="7.625" style="7" customWidth="1"/>
    <col min="6" max="6" width="6.875" style="57" customWidth="1"/>
    <col min="7" max="7" width="7.875" style="7" customWidth="1"/>
    <col min="8" max="8" width="11.00390625" style="12" customWidth="1"/>
  </cols>
  <sheetData>
    <row r="1" spans="1:8" ht="15.75" customHeight="1">
      <c r="A1" s="308" t="s">
        <v>48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23" t="s">
        <v>49</v>
      </c>
      <c r="B2" s="323"/>
      <c r="C2" s="323"/>
      <c r="D2" s="323"/>
      <c r="E2" s="309"/>
      <c r="F2" s="309"/>
      <c r="G2" s="309"/>
      <c r="H2" s="309"/>
    </row>
    <row r="3" spans="1:8" ht="15.75" customHeight="1">
      <c r="A3" s="323" t="s">
        <v>308</v>
      </c>
      <c r="B3" s="311"/>
      <c r="C3" s="311"/>
      <c r="D3" s="311"/>
      <c r="E3" s="311"/>
      <c r="F3" s="311"/>
      <c r="G3" s="311"/>
      <c r="H3" s="311"/>
    </row>
    <row r="4" spans="1:8" ht="15.75" customHeight="1">
      <c r="A4" s="318" t="s">
        <v>0</v>
      </c>
      <c r="B4" s="319"/>
      <c r="C4" s="319"/>
      <c r="D4" s="319"/>
      <c r="E4" s="210"/>
      <c r="F4" s="211"/>
      <c r="G4" s="212"/>
      <c r="H4" s="212"/>
    </row>
    <row r="5" spans="1:8" ht="15.75" customHeight="1">
      <c r="A5" s="320" t="s">
        <v>1</v>
      </c>
      <c r="B5" s="321"/>
      <c r="C5" s="321"/>
      <c r="D5" s="321"/>
      <c r="E5" s="212"/>
      <c r="F5" s="211"/>
      <c r="G5" s="212"/>
      <c r="H5" s="212"/>
    </row>
    <row r="6" spans="1:8" ht="15.75" customHeight="1">
      <c r="A6" s="323" t="s">
        <v>270</v>
      </c>
      <c r="B6" s="311"/>
      <c r="C6" s="311"/>
      <c r="D6" s="311"/>
      <c r="E6" s="327"/>
      <c r="F6" s="327"/>
      <c r="G6" s="315"/>
      <c r="H6" s="315"/>
    </row>
    <row r="7" spans="1:8" ht="15.75" customHeight="1">
      <c r="A7" s="308" t="s">
        <v>277</v>
      </c>
      <c r="B7" s="311"/>
      <c r="C7" s="311"/>
      <c r="D7" s="311"/>
      <c r="E7" s="311"/>
      <c r="F7" s="311"/>
      <c r="G7" s="311"/>
      <c r="H7" s="311"/>
    </row>
    <row r="8" spans="1:8" ht="15.75" customHeight="1">
      <c r="A8" s="308" t="s">
        <v>278</v>
      </c>
      <c r="B8" s="309"/>
      <c r="C8" s="309"/>
      <c r="D8" s="309"/>
      <c r="E8" s="309"/>
      <c r="F8" s="309"/>
      <c r="G8" s="310"/>
      <c r="H8" s="310"/>
    </row>
    <row r="9" spans="1:8" ht="15.75" customHeight="1">
      <c r="A9" s="308" t="s">
        <v>292</v>
      </c>
      <c r="B9" s="309"/>
      <c r="C9" s="309"/>
      <c r="D9" s="309"/>
      <c r="E9" s="309"/>
      <c r="F9" s="309"/>
      <c r="G9" s="310"/>
      <c r="H9" s="310"/>
    </row>
    <row r="10" spans="1:8" ht="12.75">
      <c r="A10" s="308" t="s">
        <v>279</v>
      </c>
      <c r="B10" s="309"/>
      <c r="C10" s="309"/>
      <c r="D10" s="309"/>
      <c r="E10" s="309"/>
      <c r="F10" s="309"/>
      <c r="G10" s="310"/>
      <c r="H10" s="310"/>
    </row>
    <row r="11" spans="1:8" ht="12.75">
      <c r="A11" s="308" t="s">
        <v>280</v>
      </c>
      <c r="B11" s="311"/>
      <c r="C11" s="311"/>
      <c r="D11" s="311"/>
      <c r="E11" s="311"/>
      <c r="F11" s="311"/>
      <c r="G11" s="311"/>
      <c r="H11" s="311"/>
    </row>
    <row r="12" spans="1:8" ht="15.75" customHeight="1">
      <c r="A12" s="313" t="s">
        <v>281</v>
      </c>
      <c r="B12" s="314"/>
      <c r="C12" s="314"/>
      <c r="D12" s="314"/>
      <c r="E12" s="314"/>
      <c r="F12" s="314"/>
      <c r="G12" s="315"/>
      <c r="H12" s="209"/>
    </row>
    <row r="13" spans="1:7" ht="16.5" customHeight="1" thickBot="1">
      <c r="A13" s="107"/>
      <c r="B13" s="1"/>
      <c r="D13" s="12"/>
      <c r="E13" s="12"/>
      <c r="F13" s="12"/>
      <c r="G13" s="12"/>
    </row>
    <row r="14" spans="1:8" ht="24.75" thickBot="1">
      <c r="A14" s="241" t="s">
        <v>10</v>
      </c>
      <c r="B14" s="242" t="s">
        <v>24</v>
      </c>
      <c r="C14" s="242" t="s">
        <v>25</v>
      </c>
      <c r="D14" s="242" t="s">
        <v>26</v>
      </c>
      <c r="E14" s="242" t="s">
        <v>27</v>
      </c>
      <c r="F14" s="242" t="s">
        <v>28</v>
      </c>
      <c r="G14" s="242" t="s">
        <v>29</v>
      </c>
      <c r="H14" s="243" t="s">
        <v>30</v>
      </c>
    </row>
    <row r="15" spans="1:8" ht="25.5">
      <c r="A15" s="224">
        <v>1</v>
      </c>
      <c r="B15" s="236" t="s">
        <v>115</v>
      </c>
      <c r="C15" s="227">
        <v>2002</v>
      </c>
      <c r="D15" s="237" t="s">
        <v>207</v>
      </c>
      <c r="E15" s="237">
        <v>82.713</v>
      </c>
      <c r="F15" s="237">
        <v>67.173</v>
      </c>
      <c r="G15" s="237"/>
      <c r="H15" s="227">
        <v>74.94275</v>
      </c>
    </row>
    <row r="16" spans="1:8" ht="25.5">
      <c r="A16" s="229">
        <v>2</v>
      </c>
      <c r="B16" s="238" t="s">
        <v>112</v>
      </c>
      <c r="C16" s="232">
        <v>2001</v>
      </c>
      <c r="D16" s="239" t="s">
        <v>267</v>
      </c>
      <c r="E16" s="239">
        <v>80.538</v>
      </c>
      <c r="F16" s="239">
        <v>66.662</v>
      </c>
      <c r="G16" s="239"/>
      <c r="H16" s="232">
        <v>73.59975</v>
      </c>
    </row>
    <row r="17" spans="1:8" ht="25.5">
      <c r="A17" s="229">
        <v>3</v>
      </c>
      <c r="B17" s="238" t="s">
        <v>97</v>
      </c>
      <c r="C17" s="232">
        <v>2001</v>
      </c>
      <c r="D17" s="233" t="s">
        <v>268</v>
      </c>
      <c r="E17" s="239">
        <v>78.938</v>
      </c>
      <c r="F17" s="239">
        <v>62.708</v>
      </c>
      <c r="G17" s="239"/>
      <c r="H17" s="232">
        <v>70.82275</v>
      </c>
    </row>
    <row r="18" spans="1:8" ht="31.5" customHeight="1">
      <c r="A18" s="229">
        <v>4</v>
      </c>
      <c r="B18" s="238" t="s">
        <v>120</v>
      </c>
      <c r="C18" s="232">
        <v>2001</v>
      </c>
      <c r="D18" s="233" t="s">
        <v>268</v>
      </c>
      <c r="E18" s="239">
        <v>75.4</v>
      </c>
      <c r="F18" s="239">
        <v>59.556</v>
      </c>
      <c r="G18" s="239"/>
      <c r="H18" s="232">
        <v>67.478</v>
      </c>
    </row>
    <row r="19" spans="1:8" ht="15.75" customHeight="1">
      <c r="A19" s="229">
        <v>5</v>
      </c>
      <c r="B19" s="238" t="s">
        <v>90</v>
      </c>
      <c r="C19" s="232">
        <v>2002</v>
      </c>
      <c r="D19" s="239" t="s">
        <v>207</v>
      </c>
      <c r="E19" s="239">
        <v>75.575</v>
      </c>
      <c r="F19" s="239">
        <v>57.444</v>
      </c>
      <c r="G19" s="239"/>
      <c r="H19" s="232">
        <v>66.5095</v>
      </c>
    </row>
    <row r="20" spans="1:8" ht="12.75">
      <c r="A20" s="229">
        <v>6</v>
      </c>
      <c r="B20" s="238" t="s">
        <v>148</v>
      </c>
      <c r="C20" s="232">
        <v>2002</v>
      </c>
      <c r="D20" s="239" t="s">
        <v>207</v>
      </c>
      <c r="E20" s="239">
        <v>74.213</v>
      </c>
      <c r="F20" s="239">
        <v>57.818</v>
      </c>
      <c r="G20" s="239"/>
      <c r="H20" s="232">
        <v>66.01525</v>
      </c>
    </row>
    <row r="21" spans="1:8" ht="15.75" customHeight="1">
      <c r="A21" s="229">
        <v>7</v>
      </c>
      <c r="B21" s="238" t="s">
        <v>167</v>
      </c>
      <c r="C21" s="232">
        <v>2004</v>
      </c>
      <c r="D21" s="239" t="s">
        <v>206</v>
      </c>
      <c r="E21" s="239">
        <v>71.975</v>
      </c>
      <c r="F21" s="239">
        <v>55.014</v>
      </c>
      <c r="G21" s="239"/>
      <c r="H21" s="232">
        <v>63.4945</v>
      </c>
    </row>
    <row r="22" spans="1:8" ht="15.75" customHeight="1">
      <c r="A22" s="229">
        <v>8</v>
      </c>
      <c r="B22" s="238" t="s">
        <v>101</v>
      </c>
      <c r="C22" s="232">
        <v>2002</v>
      </c>
      <c r="D22" s="239" t="s">
        <v>207</v>
      </c>
      <c r="E22" s="239">
        <v>72.525</v>
      </c>
      <c r="F22" s="239">
        <v>53.496</v>
      </c>
      <c r="G22" s="239"/>
      <c r="H22" s="232">
        <v>63.0105</v>
      </c>
    </row>
    <row r="23" spans="1:8" ht="25.5">
      <c r="A23" s="229">
        <v>9</v>
      </c>
      <c r="B23" s="238" t="s">
        <v>151</v>
      </c>
      <c r="C23" s="232">
        <v>2003</v>
      </c>
      <c r="D23" s="233" t="s">
        <v>268</v>
      </c>
      <c r="E23" s="239">
        <v>70.3</v>
      </c>
      <c r="F23" s="239">
        <v>54.637</v>
      </c>
      <c r="G23" s="239"/>
      <c r="H23" s="232">
        <v>62.4685</v>
      </c>
    </row>
    <row r="24" spans="1:8" ht="12.75">
      <c r="A24" s="229">
        <v>10</v>
      </c>
      <c r="B24" s="238" t="s">
        <v>177</v>
      </c>
      <c r="C24" s="232">
        <v>2003</v>
      </c>
      <c r="D24" s="239" t="s">
        <v>207</v>
      </c>
      <c r="E24" s="239">
        <v>68.863</v>
      </c>
      <c r="F24" s="239">
        <v>53.63</v>
      </c>
      <c r="G24" s="239"/>
      <c r="H24" s="232">
        <v>61.24625</v>
      </c>
    </row>
    <row r="25" spans="1:8" ht="14.25" customHeight="1">
      <c r="A25" s="229">
        <v>11</v>
      </c>
      <c r="B25" s="238" t="s">
        <v>73</v>
      </c>
      <c r="C25" s="232">
        <v>2003</v>
      </c>
      <c r="D25" s="239" t="s">
        <v>206</v>
      </c>
      <c r="E25" s="239">
        <v>66.925</v>
      </c>
      <c r="F25" s="239">
        <v>52.993</v>
      </c>
      <c r="G25" s="239"/>
      <c r="H25" s="232">
        <v>59.959</v>
      </c>
    </row>
    <row r="26" spans="1:8" ht="15.75" customHeight="1">
      <c r="A26" s="229">
        <v>12</v>
      </c>
      <c r="B26" s="238" t="s">
        <v>140</v>
      </c>
      <c r="C26" s="232">
        <v>2005</v>
      </c>
      <c r="D26" s="233" t="s">
        <v>199</v>
      </c>
      <c r="E26" s="239">
        <v>64.613</v>
      </c>
      <c r="F26" s="239">
        <v>51.479</v>
      </c>
      <c r="G26" s="239"/>
      <c r="H26" s="232">
        <v>58.04575</v>
      </c>
    </row>
    <row r="27" spans="1:8" ht="12.75">
      <c r="A27" s="229">
        <v>13</v>
      </c>
      <c r="B27" s="238" t="s">
        <v>188</v>
      </c>
      <c r="C27" s="232">
        <v>2005</v>
      </c>
      <c r="D27" s="239" t="s">
        <v>206</v>
      </c>
      <c r="E27" s="239">
        <v>64.988</v>
      </c>
      <c r="F27" s="239">
        <v>50.88</v>
      </c>
      <c r="G27" s="239"/>
      <c r="H27" s="232">
        <v>57.93375</v>
      </c>
    </row>
    <row r="28" spans="1:8" ht="16.5" customHeight="1">
      <c r="A28" s="229">
        <v>14</v>
      </c>
      <c r="B28" s="238" t="s">
        <v>133</v>
      </c>
      <c r="C28" s="232">
        <v>2003</v>
      </c>
      <c r="D28" s="239" t="s">
        <v>206</v>
      </c>
      <c r="E28" s="239">
        <v>63.488</v>
      </c>
      <c r="F28" s="239">
        <v>52.004</v>
      </c>
      <c r="G28" s="239"/>
      <c r="H28" s="232">
        <v>57.74575</v>
      </c>
    </row>
    <row r="29" spans="1:8" ht="12.75">
      <c r="A29" s="229">
        <v>15</v>
      </c>
      <c r="B29" s="238" t="s">
        <v>203</v>
      </c>
      <c r="C29" s="232">
        <v>2004</v>
      </c>
      <c r="D29" s="239" t="s">
        <v>215</v>
      </c>
      <c r="E29" s="239">
        <v>63.85</v>
      </c>
      <c r="F29" s="239">
        <v>50.216</v>
      </c>
      <c r="G29" s="239"/>
      <c r="H29" s="232">
        <v>57.033</v>
      </c>
    </row>
    <row r="30" spans="1:8" ht="25.5">
      <c r="A30" s="229">
        <v>16</v>
      </c>
      <c r="B30" s="238" t="s">
        <v>102</v>
      </c>
      <c r="C30" s="232">
        <v>2001</v>
      </c>
      <c r="D30" s="239" t="s">
        <v>205</v>
      </c>
      <c r="E30" s="239">
        <v>62.998</v>
      </c>
      <c r="F30" s="239">
        <v>49.148</v>
      </c>
      <c r="G30" s="239"/>
      <c r="H30" s="232">
        <v>56.06775</v>
      </c>
    </row>
    <row r="31" spans="1:8" ht="12.75">
      <c r="A31" s="229">
        <v>17</v>
      </c>
      <c r="B31" s="238" t="s">
        <v>91</v>
      </c>
      <c r="C31" s="232">
        <v>2005</v>
      </c>
      <c r="D31" s="239" t="s">
        <v>206</v>
      </c>
      <c r="E31" s="239">
        <v>60.713</v>
      </c>
      <c r="F31" s="239">
        <v>48.556</v>
      </c>
      <c r="G31" s="239"/>
      <c r="H31" s="232">
        <v>54.63425</v>
      </c>
    </row>
    <row r="32" spans="1:8" ht="35.25" customHeight="1">
      <c r="A32" s="229">
        <v>18</v>
      </c>
      <c r="B32" s="238" t="s">
        <v>132</v>
      </c>
      <c r="C32" s="232">
        <v>2003</v>
      </c>
      <c r="D32" s="233" t="s">
        <v>268</v>
      </c>
      <c r="E32" s="239">
        <v>61.063</v>
      </c>
      <c r="F32" s="239">
        <v>44.106</v>
      </c>
      <c r="G32" s="239"/>
      <c r="H32" s="232">
        <v>52.58425</v>
      </c>
    </row>
    <row r="33" spans="1:8" ht="33.75" customHeight="1">
      <c r="A33" s="229">
        <v>19</v>
      </c>
      <c r="B33" s="238" t="s">
        <v>106</v>
      </c>
      <c r="C33" s="232">
        <v>2001</v>
      </c>
      <c r="D33" s="239" t="s">
        <v>205</v>
      </c>
      <c r="E33" s="239">
        <v>58.738</v>
      </c>
      <c r="F33" s="239">
        <v>45.06</v>
      </c>
      <c r="G33" s="239"/>
      <c r="H33" s="232">
        <v>51.89875</v>
      </c>
    </row>
    <row r="34" spans="1:8" ht="25.5">
      <c r="A34" s="229">
        <v>20</v>
      </c>
      <c r="B34" s="238" t="s">
        <v>187</v>
      </c>
      <c r="C34" s="232">
        <v>2002</v>
      </c>
      <c r="D34" s="233" t="s">
        <v>199</v>
      </c>
      <c r="E34" s="239">
        <v>60.138</v>
      </c>
      <c r="F34" s="240">
        <v>43.425</v>
      </c>
      <c r="G34" s="239"/>
      <c r="H34" s="232">
        <v>51.78125</v>
      </c>
    </row>
    <row r="35" spans="1:8" ht="12.75">
      <c r="A35" s="229">
        <v>21</v>
      </c>
      <c r="B35" s="238" t="s">
        <v>176</v>
      </c>
      <c r="C35" s="232">
        <v>2002</v>
      </c>
      <c r="D35" s="233" t="s">
        <v>199</v>
      </c>
      <c r="E35" s="239">
        <v>58.738</v>
      </c>
      <c r="F35" s="239">
        <v>42.11</v>
      </c>
      <c r="G35" s="239"/>
      <c r="H35" s="232">
        <v>50.42375</v>
      </c>
    </row>
    <row r="36" spans="1:8" ht="15.75" customHeight="1">
      <c r="A36" s="229">
        <v>22</v>
      </c>
      <c r="B36" s="238" t="s">
        <v>190</v>
      </c>
      <c r="C36" s="232">
        <v>2004</v>
      </c>
      <c r="D36" s="233" t="s">
        <v>198</v>
      </c>
      <c r="E36" s="239">
        <v>56.138</v>
      </c>
      <c r="F36" s="239">
        <v>43.651</v>
      </c>
      <c r="G36" s="239"/>
      <c r="H36" s="232">
        <v>49.89425</v>
      </c>
    </row>
    <row r="37" spans="1:8" ht="14.25" customHeight="1">
      <c r="A37" s="229">
        <v>23</v>
      </c>
      <c r="B37" s="238" t="s">
        <v>116</v>
      </c>
      <c r="C37" s="232">
        <v>2003</v>
      </c>
      <c r="D37" s="233" t="s">
        <v>199</v>
      </c>
      <c r="E37" s="239">
        <v>57.15</v>
      </c>
      <c r="F37" s="239">
        <v>40.704</v>
      </c>
      <c r="G37" s="239"/>
      <c r="H37" s="232">
        <v>48.927</v>
      </c>
    </row>
    <row r="38" spans="1:8" ht="25.5">
      <c r="A38" s="229">
        <v>24</v>
      </c>
      <c r="B38" s="238" t="s">
        <v>171</v>
      </c>
      <c r="C38" s="232">
        <v>2003</v>
      </c>
      <c r="D38" s="239" t="s">
        <v>205</v>
      </c>
      <c r="E38" s="239">
        <v>55.063</v>
      </c>
      <c r="F38" s="239">
        <v>41.596</v>
      </c>
      <c r="G38" s="239"/>
      <c r="H38" s="232">
        <v>48.32925</v>
      </c>
    </row>
    <row r="39" spans="1:8" ht="12.75">
      <c r="A39" s="229">
        <v>25</v>
      </c>
      <c r="B39" s="238" t="s">
        <v>157</v>
      </c>
      <c r="C39" s="232">
        <v>2002</v>
      </c>
      <c r="D39" s="233" t="s">
        <v>198</v>
      </c>
      <c r="E39" s="240">
        <v>56.925</v>
      </c>
      <c r="F39" s="239">
        <v>39.435</v>
      </c>
      <c r="G39" s="239"/>
      <c r="H39" s="232">
        <v>48.18</v>
      </c>
    </row>
    <row r="40" spans="1:8" ht="12.75">
      <c r="A40" s="229">
        <v>26</v>
      </c>
      <c r="B40" s="238" t="s">
        <v>67</v>
      </c>
      <c r="C40" s="232">
        <v>2006</v>
      </c>
      <c r="D40" s="233" t="s">
        <v>252</v>
      </c>
      <c r="E40" s="239">
        <v>55.128</v>
      </c>
      <c r="F40" s="239">
        <v>39.602</v>
      </c>
      <c r="G40" s="239"/>
      <c r="H40" s="232">
        <v>47.36975</v>
      </c>
    </row>
    <row r="41" spans="1:8" ht="12.75">
      <c r="A41" s="229">
        <v>27</v>
      </c>
      <c r="B41" s="238" t="s">
        <v>122</v>
      </c>
      <c r="C41" s="232">
        <v>2005</v>
      </c>
      <c r="D41" s="233" t="s">
        <v>199</v>
      </c>
      <c r="E41" s="239">
        <v>56.325</v>
      </c>
      <c r="F41" s="239">
        <v>38.032</v>
      </c>
      <c r="G41" s="239"/>
      <c r="H41" s="232">
        <v>47.1785</v>
      </c>
    </row>
    <row r="42" spans="1:8" ht="25.5">
      <c r="A42" s="229">
        <v>28</v>
      </c>
      <c r="B42" s="238" t="s">
        <v>56</v>
      </c>
      <c r="C42" s="232">
        <v>2002</v>
      </c>
      <c r="D42" s="233" t="s">
        <v>198</v>
      </c>
      <c r="E42" s="239">
        <v>53.225</v>
      </c>
      <c r="F42" s="239">
        <v>40.208</v>
      </c>
      <c r="G42" s="239"/>
      <c r="H42" s="232">
        <v>46.7165</v>
      </c>
    </row>
    <row r="43" spans="1:8" ht="16.5" customHeight="1">
      <c r="A43" s="229">
        <v>29</v>
      </c>
      <c r="B43" s="238" t="s">
        <v>197</v>
      </c>
      <c r="C43" s="232">
        <v>2006</v>
      </c>
      <c r="D43" s="239" t="s">
        <v>198</v>
      </c>
      <c r="E43" s="239">
        <v>52.275</v>
      </c>
      <c r="F43" s="239">
        <v>26.704</v>
      </c>
      <c r="G43" s="239"/>
      <c r="H43" s="232">
        <v>39.4895</v>
      </c>
    </row>
    <row r="44" spans="1:8" ht="12.75">
      <c r="A44" s="229" t="s">
        <v>31</v>
      </c>
      <c r="B44" s="238" t="s">
        <v>233</v>
      </c>
      <c r="C44" s="232">
        <v>2000</v>
      </c>
      <c r="D44" s="239" t="s">
        <v>215</v>
      </c>
      <c r="E44" s="239">
        <v>67.8</v>
      </c>
      <c r="F44" s="239">
        <v>53.211</v>
      </c>
      <c r="G44" s="239"/>
      <c r="H44" s="232">
        <v>60.5055</v>
      </c>
    </row>
    <row r="45" spans="1:8" ht="12.75">
      <c r="A45" s="229" t="s">
        <v>31</v>
      </c>
      <c r="B45" s="238" t="s">
        <v>87</v>
      </c>
      <c r="C45" s="232">
        <v>2003</v>
      </c>
      <c r="D45" s="239" t="s">
        <v>207</v>
      </c>
      <c r="E45" s="239">
        <v>63.85</v>
      </c>
      <c r="F45" s="239">
        <v>52.894</v>
      </c>
      <c r="G45" s="239"/>
      <c r="H45" s="232">
        <v>58.372</v>
      </c>
    </row>
    <row r="46" spans="1:8" ht="15.75">
      <c r="A46" s="73"/>
      <c r="B46" s="3"/>
      <c r="C46" s="99"/>
      <c r="D46" s="99"/>
      <c r="E46" s="110"/>
      <c r="F46" s="110"/>
      <c r="G46" s="110"/>
      <c r="H46" s="4"/>
    </row>
    <row r="47" spans="1:8" ht="15.75">
      <c r="A47" s="73"/>
      <c r="B47" s="3"/>
      <c r="C47" s="99"/>
      <c r="D47" s="99"/>
      <c r="E47" s="110"/>
      <c r="F47" s="110"/>
      <c r="G47" s="110"/>
      <c r="H47" s="4"/>
    </row>
    <row r="48" spans="1:8" ht="15.75">
      <c r="A48" s="73"/>
      <c r="B48" s="3"/>
      <c r="C48" s="99"/>
      <c r="D48" s="99"/>
      <c r="E48" s="110"/>
      <c r="F48" s="110"/>
      <c r="G48" s="110"/>
      <c r="H48" s="4"/>
    </row>
    <row r="49" spans="1:8" ht="15.75">
      <c r="A49" s="73"/>
      <c r="B49" s="3"/>
      <c r="C49" s="99"/>
      <c r="D49" s="110"/>
      <c r="E49" s="110"/>
      <c r="F49" s="110"/>
      <c r="G49" s="110"/>
      <c r="H49" s="4"/>
    </row>
    <row r="50" spans="1:8" ht="15.75">
      <c r="A50" s="73"/>
      <c r="B50" s="3"/>
      <c r="C50" s="99"/>
      <c r="D50" s="99"/>
      <c r="E50" s="110"/>
      <c r="F50" s="110"/>
      <c r="G50" s="110"/>
      <c r="H50" s="4"/>
    </row>
    <row r="51" spans="1:8" ht="15.75">
      <c r="A51" s="73"/>
      <c r="B51" s="3"/>
      <c r="C51" s="99"/>
      <c r="D51" s="99"/>
      <c r="E51" s="110"/>
      <c r="F51" s="110"/>
      <c r="G51" s="110"/>
      <c r="H51" s="4"/>
    </row>
    <row r="52" spans="1:8" ht="15.75">
      <c r="A52" s="73"/>
      <c r="B52" s="3"/>
      <c r="C52" s="99"/>
      <c r="D52" s="99"/>
      <c r="E52" s="110"/>
      <c r="F52" s="110"/>
      <c r="G52" s="110"/>
      <c r="H52" s="4"/>
    </row>
    <row r="53" spans="1:8" ht="15.75">
      <c r="A53" s="2"/>
      <c r="B53" s="2"/>
      <c r="C53" s="5"/>
      <c r="D53" s="2"/>
      <c r="E53" s="2"/>
      <c r="F53" s="73"/>
      <c r="G53" s="2"/>
      <c r="H53" s="5"/>
    </row>
  </sheetData>
  <sheetProtection/>
  <mergeCells count="12">
    <mergeCell ref="A1:H1"/>
    <mergeCell ref="A4:D4"/>
    <mergeCell ref="A5:D5"/>
    <mergeCell ref="A3:H3"/>
    <mergeCell ref="A2:H2"/>
    <mergeCell ref="A6:H6"/>
    <mergeCell ref="A8:H8"/>
    <mergeCell ref="A9:H9"/>
    <mergeCell ref="A10:H10"/>
    <mergeCell ref="A11:H11"/>
    <mergeCell ref="A12:G12"/>
    <mergeCell ref="A7: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4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5.75390625" style="7" customWidth="1"/>
    <col min="2" max="2" width="22.25390625" style="107" customWidth="1"/>
    <col min="3" max="3" width="7.25390625" style="7" customWidth="1"/>
    <col min="4" max="4" width="4.75390625" style="7" customWidth="1"/>
    <col min="5" max="5" width="4.25390625" style="7" customWidth="1"/>
    <col min="6" max="6" width="4.125" style="7" customWidth="1"/>
    <col min="7" max="8" width="4.25390625" style="7" customWidth="1"/>
    <col min="9" max="10" width="4.125" style="7" customWidth="1"/>
    <col min="11" max="11" width="8.625" style="7" customWidth="1"/>
    <col min="12" max="12" width="4.75390625" style="7" customWidth="1"/>
    <col min="13" max="19" width="9.125" style="7" customWidth="1"/>
  </cols>
  <sheetData>
    <row r="1" spans="1:20" ht="15.75" customHeight="1">
      <c r="A1" s="308" t="s">
        <v>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22"/>
    </row>
    <row r="2" spans="1:20" ht="15.75" customHeight="1">
      <c r="A2" s="323" t="s">
        <v>49</v>
      </c>
      <c r="B2" s="323"/>
      <c r="C2" s="323"/>
      <c r="D2" s="323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04"/>
      <c r="S2" s="204"/>
      <c r="T2" s="205"/>
    </row>
    <row r="3" spans="1:20" ht="15.75" customHeight="1">
      <c r="A3" s="323" t="s">
        <v>309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24"/>
      <c r="N3" s="324"/>
      <c r="O3" s="324"/>
      <c r="P3" s="207"/>
      <c r="Q3" s="207"/>
      <c r="R3" s="208"/>
      <c r="S3" s="209"/>
      <c r="T3" s="209"/>
    </row>
    <row r="4" spans="1:20" ht="15.75" customHeight="1">
      <c r="A4" s="318" t="s">
        <v>0</v>
      </c>
      <c r="B4" s="319"/>
      <c r="C4" s="319"/>
      <c r="D4" s="319"/>
      <c r="E4" s="210"/>
      <c r="F4" s="211"/>
      <c r="G4" s="212"/>
      <c r="H4" s="212"/>
      <c r="I4" s="212"/>
      <c r="J4" s="212"/>
      <c r="K4" s="212"/>
      <c r="L4" s="212"/>
      <c r="M4" s="213"/>
      <c r="N4" s="207"/>
      <c r="O4" s="207"/>
      <c r="P4" s="207"/>
      <c r="Q4" s="207"/>
      <c r="R4" s="208"/>
      <c r="S4" s="209"/>
      <c r="T4" s="209"/>
    </row>
    <row r="5" spans="1:20" ht="15.75" customHeight="1">
      <c r="A5" s="320" t="s">
        <v>1</v>
      </c>
      <c r="B5" s="321"/>
      <c r="C5" s="321"/>
      <c r="D5" s="321"/>
      <c r="E5" s="212"/>
      <c r="F5" s="211"/>
      <c r="G5" s="212"/>
      <c r="H5" s="212"/>
      <c r="I5" s="212"/>
      <c r="J5" s="212"/>
      <c r="K5" s="212"/>
      <c r="L5" s="212"/>
      <c r="M5" s="213"/>
      <c r="N5" s="207"/>
      <c r="O5" s="207"/>
      <c r="P5" s="207"/>
      <c r="Q5" s="207"/>
      <c r="R5" s="208"/>
      <c r="S5" s="209"/>
      <c r="T5" s="209"/>
    </row>
    <row r="6" spans="1:20" ht="15.75" customHeight="1">
      <c r="A6" s="323" t="s">
        <v>270</v>
      </c>
      <c r="B6" s="311"/>
      <c r="C6" s="311"/>
      <c r="D6" s="311"/>
      <c r="E6" s="327"/>
      <c r="F6" s="327"/>
      <c r="G6" s="327"/>
      <c r="H6" s="327"/>
      <c r="I6" s="327"/>
      <c r="J6" s="327"/>
      <c r="K6" s="327"/>
      <c r="L6" s="212"/>
      <c r="M6" s="213"/>
      <c r="N6" s="207"/>
      <c r="O6" s="207"/>
      <c r="P6" s="207"/>
      <c r="Q6" s="207"/>
      <c r="R6" s="208"/>
      <c r="S6" s="209"/>
      <c r="T6" s="209"/>
    </row>
    <row r="7" spans="1:19" ht="15.75" customHeight="1">
      <c r="A7" s="308" t="s">
        <v>271</v>
      </c>
      <c r="B7" s="311"/>
      <c r="C7" s="311"/>
      <c r="D7" s="311"/>
      <c r="E7" s="311"/>
      <c r="F7" s="311"/>
      <c r="G7" s="311"/>
      <c r="H7" s="311"/>
      <c r="I7" s="326"/>
      <c r="J7" s="312"/>
      <c r="K7" s="312"/>
      <c r="L7" s="312"/>
      <c r="M7" s="312"/>
      <c r="N7" s="312"/>
      <c r="O7" s="312"/>
      <c r="P7" s="312"/>
      <c r="Q7" s="312"/>
      <c r="R7" s="57"/>
      <c r="S7"/>
    </row>
    <row r="8" spans="1:19" ht="15.75" customHeight="1">
      <c r="A8" s="308" t="s">
        <v>272</v>
      </c>
      <c r="B8" s="309"/>
      <c r="C8" s="309"/>
      <c r="D8" s="309"/>
      <c r="E8" s="309"/>
      <c r="F8" s="309"/>
      <c r="G8" s="310"/>
      <c r="H8" s="206"/>
      <c r="I8" s="214"/>
      <c r="J8" s="215"/>
      <c r="K8" s="215"/>
      <c r="L8" s="215"/>
      <c r="M8" s="215"/>
      <c r="N8" s="215"/>
      <c r="O8" s="215"/>
      <c r="P8" s="215"/>
      <c r="Q8" s="215"/>
      <c r="R8" s="57"/>
      <c r="S8"/>
    </row>
    <row r="9" spans="1:19" ht="15.75" customHeight="1">
      <c r="A9" s="308" t="s">
        <v>273</v>
      </c>
      <c r="B9" s="309"/>
      <c r="C9" s="309"/>
      <c r="D9" s="309"/>
      <c r="E9" s="309"/>
      <c r="F9" s="309"/>
      <c r="G9" s="206"/>
      <c r="H9" s="206"/>
      <c r="I9" s="214"/>
      <c r="J9" s="215"/>
      <c r="K9" s="215"/>
      <c r="L9" s="215"/>
      <c r="M9" s="215"/>
      <c r="N9" s="215"/>
      <c r="O9" s="215"/>
      <c r="P9" s="215"/>
      <c r="Q9" s="215"/>
      <c r="R9" s="57"/>
      <c r="S9"/>
    </row>
    <row r="10" spans="1:19" ht="15.75" customHeight="1">
      <c r="A10" s="308" t="s">
        <v>274</v>
      </c>
      <c r="B10" s="309"/>
      <c r="C10" s="309"/>
      <c r="D10" s="309"/>
      <c r="E10" s="309"/>
      <c r="F10" s="309"/>
      <c r="G10" s="206"/>
      <c r="H10" s="206"/>
      <c r="I10" s="214"/>
      <c r="J10" s="215"/>
      <c r="K10" s="215"/>
      <c r="L10" s="215"/>
      <c r="M10" s="215"/>
      <c r="N10" s="215"/>
      <c r="O10" s="215"/>
      <c r="P10" s="215"/>
      <c r="Q10" s="215"/>
      <c r="R10" s="57"/>
      <c r="S10"/>
    </row>
    <row r="11" spans="1:19" ht="15.75" customHeight="1">
      <c r="A11" s="308" t="s">
        <v>275</v>
      </c>
      <c r="B11" s="311"/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312"/>
      <c r="O11" s="312"/>
      <c r="P11" s="312"/>
      <c r="Q11" s="312"/>
      <c r="S11"/>
    </row>
    <row r="12" spans="1:19" ht="12.75">
      <c r="A12" s="313" t="s">
        <v>276</v>
      </c>
      <c r="B12" s="314"/>
      <c r="C12" s="314"/>
      <c r="D12" s="314"/>
      <c r="E12" s="314"/>
      <c r="F12" s="3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/>
      <c r="S12"/>
    </row>
    <row r="13" ht="16.5" thickBot="1"/>
    <row r="14" spans="1:18" ht="16.5" thickBot="1">
      <c r="A14" s="39"/>
      <c r="B14" s="192"/>
      <c r="C14" s="118"/>
      <c r="D14" s="118"/>
      <c r="E14" s="118"/>
      <c r="F14" s="118"/>
      <c r="G14" s="118"/>
      <c r="H14" s="118"/>
      <c r="I14" s="118"/>
      <c r="J14" s="139"/>
      <c r="K14" s="134"/>
      <c r="L14" s="118"/>
      <c r="M14" s="119"/>
      <c r="N14" s="118"/>
      <c r="O14" s="118" t="s">
        <v>43</v>
      </c>
      <c r="P14" s="139" t="s">
        <v>14</v>
      </c>
      <c r="Q14" s="191" t="s">
        <v>213</v>
      </c>
      <c r="R14" s="202" t="s">
        <v>16</v>
      </c>
    </row>
    <row r="15" spans="1:19" ht="18" customHeight="1" thickBot="1">
      <c r="A15" s="140">
        <v>1</v>
      </c>
      <c r="B15" s="193" t="s">
        <v>189</v>
      </c>
      <c r="C15" s="141"/>
      <c r="D15" s="141">
        <v>1</v>
      </c>
      <c r="E15" s="141">
        <v>2</v>
      </c>
      <c r="F15" s="141">
        <v>3</v>
      </c>
      <c r="G15" s="141">
        <v>4</v>
      </c>
      <c r="H15" s="141">
        <v>5</v>
      </c>
      <c r="I15" s="141">
        <v>6</v>
      </c>
      <c r="J15" s="141">
        <v>7</v>
      </c>
      <c r="K15" s="119"/>
      <c r="L15" s="121" t="s">
        <v>17</v>
      </c>
      <c r="M15" s="142"/>
      <c r="N15" s="151">
        <f>SUM(M16:M22)</f>
        <v>51.4625</v>
      </c>
      <c r="O15" s="118">
        <f>N15/2</f>
        <v>25.73125</v>
      </c>
      <c r="P15" s="13">
        <v>27.879</v>
      </c>
      <c r="Q15" s="152"/>
      <c r="R15" s="143">
        <f>N15+P15</f>
        <v>79.3415</v>
      </c>
      <c r="S15" s="7">
        <f>R15/2</f>
        <v>39.67075</v>
      </c>
    </row>
    <row r="16" spans="1:18" ht="15.75">
      <c r="A16" s="144"/>
      <c r="B16" s="3" t="s">
        <v>197</v>
      </c>
      <c r="C16" s="5" t="s">
        <v>18</v>
      </c>
      <c r="D16" s="158">
        <v>5.4</v>
      </c>
      <c r="E16" s="158">
        <v>4.5</v>
      </c>
      <c r="F16" s="158">
        <v>5.3</v>
      </c>
      <c r="G16" s="27">
        <v>5.2</v>
      </c>
      <c r="H16" s="27">
        <v>5.2</v>
      </c>
      <c r="I16" s="27">
        <v>5.2</v>
      </c>
      <c r="J16" s="5"/>
      <c r="K16" s="170">
        <f>(SUM(D16:I16)-MAX(D16:I16)-MIN(D16:I16))/4</f>
        <v>5.225</v>
      </c>
      <c r="L16" s="39">
        <v>40</v>
      </c>
      <c r="M16" s="11">
        <f>K16/10*L16/2</f>
        <v>10.45</v>
      </c>
      <c r="N16" s="146"/>
      <c r="O16" s="11"/>
      <c r="P16" s="39"/>
      <c r="Q16" s="127"/>
      <c r="R16" s="128"/>
    </row>
    <row r="17" spans="1:18" ht="15.75">
      <c r="A17" s="144"/>
      <c r="B17" s="3" t="s">
        <v>198</v>
      </c>
      <c r="C17" s="5" t="s">
        <v>19</v>
      </c>
      <c r="D17" s="158">
        <v>5.2</v>
      </c>
      <c r="E17" s="158">
        <v>5.2</v>
      </c>
      <c r="F17" s="158">
        <v>5.1</v>
      </c>
      <c r="G17" s="27">
        <v>5.2</v>
      </c>
      <c r="H17" s="27">
        <v>5.2</v>
      </c>
      <c r="I17" s="27">
        <v>5.3</v>
      </c>
      <c r="J17" s="145"/>
      <c r="K17" s="170">
        <f>(SUM(D17:I17)-MAX(D17:I17)-MIN(D17:I17))/4</f>
        <v>5.199999999999999</v>
      </c>
      <c r="L17" s="39">
        <v>30</v>
      </c>
      <c r="M17" s="11">
        <f aca="true" t="shared" si="0" ref="M17:M22">K17/10*L17/2</f>
        <v>7.799999999999999</v>
      </c>
      <c r="N17" s="146"/>
      <c r="O17" s="39"/>
      <c r="P17" s="39"/>
      <c r="Q17" s="127"/>
      <c r="R17" s="128"/>
    </row>
    <row r="18" spans="1:18" ht="15.75">
      <c r="A18" s="144"/>
      <c r="B18" s="3"/>
      <c r="C18" s="5" t="s">
        <v>20</v>
      </c>
      <c r="D18" s="27">
        <v>5.2</v>
      </c>
      <c r="E18" s="27">
        <v>5</v>
      </c>
      <c r="F18" s="27">
        <v>5.1</v>
      </c>
      <c r="G18" s="27">
        <v>5.3</v>
      </c>
      <c r="H18" s="27">
        <v>5.3</v>
      </c>
      <c r="I18" s="27">
        <v>5.2</v>
      </c>
      <c r="J18" s="145"/>
      <c r="K18" s="170">
        <f>(SUM(D18:I18)-MAX(D18:I18)-MIN(D18:I18))/4</f>
        <v>5.199999999999999</v>
      </c>
      <c r="L18" s="39">
        <v>30</v>
      </c>
      <c r="M18" s="11">
        <f t="shared" si="0"/>
        <v>7.799999999999999</v>
      </c>
      <c r="N18" s="146"/>
      <c r="O18" s="39"/>
      <c r="P18" s="39"/>
      <c r="Q18" s="127"/>
      <c r="R18" s="128"/>
    </row>
    <row r="19" spans="1:18" ht="15.75">
      <c r="A19" s="144"/>
      <c r="B19" s="3"/>
      <c r="C19" s="5"/>
      <c r="D19" s="158"/>
      <c r="E19" s="158"/>
      <c r="F19" s="158"/>
      <c r="G19" s="158"/>
      <c r="H19" s="158"/>
      <c r="I19" s="158"/>
      <c r="J19" s="5"/>
      <c r="K19" s="170"/>
      <c r="L19" s="39"/>
      <c r="M19" s="11"/>
      <c r="N19" s="146"/>
      <c r="O19" s="39"/>
      <c r="P19" s="39"/>
      <c r="Q19" s="127"/>
      <c r="R19" s="128"/>
    </row>
    <row r="20" spans="1:18" ht="15.75">
      <c r="A20" s="144"/>
      <c r="B20" s="3"/>
      <c r="C20" s="5" t="s">
        <v>21</v>
      </c>
      <c r="D20" s="27">
        <v>5.4</v>
      </c>
      <c r="E20" s="27">
        <v>5</v>
      </c>
      <c r="F20" s="27">
        <v>5</v>
      </c>
      <c r="G20" s="27">
        <v>5</v>
      </c>
      <c r="H20" s="27">
        <v>5</v>
      </c>
      <c r="I20" s="27">
        <v>5.2</v>
      </c>
      <c r="J20" s="145"/>
      <c r="K20" s="170">
        <f>(SUM(D20:I20)-MAX(D20:I20)-MIN(D20:I20))/4</f>
        <v>5.049999999999999</v>
      </c>
      <c r="L20" s="39">
        <v>50</v>
      </c>
      <c r="M20" s="11">
        <f t="shared" si="0"/>
        <v>12.624999999999996</v>
      </c>
      <c r="N20" s="146"/>
      <c r="O20" s="39"/>
      <c r="P20" s="39"/>
      <c r="Q20" s="127"/>
      <c r="R20" s="128"/>
    </row>
    <row r="21" spans="1:18" ht="15.75">
      <c r="A21" s="144"/>
      <c r="B21" s="3"/>
      <c r="C21" s="5" t="s">
        <v>22</v>
      </c>
      <c r="D21" s="27">
        <v>5.3</v>
      </c>
      <c r="E21" s="27">
        <v>5.1</v>
      </c>
      <c r="F21" s="27">
        <v>5.1</v>
      </c>
      <c r="G21" s="27">
        <v>5.2</v>
      </c>
      <c r="H21" s="27">
        <v>5.1</v>
      </c>
      <c r="I21" s="27">
        <v>5.1</v>
      </c>
      <c r="J21" s="145"/>
      <c r="K21" s="170">
        <f>(SUM(D21:I21)-MAX(D21:I21)-MIN(D21:I21))/4</f>
        <v>5.125</v>
      </c>
      <c r="L21" s="39">
        <v>30</v>
      </c>
      <c r="M21" s="11">
        <f t="shared" si="0"/>
        <v>7.687499999999999</v>
      </c>
      <c r="N21" s="146"/>
      <c r="O21" s="39"/>
      <c r="P21" s="39"/>
      <c r="Q21" s="127"/>
      <c r="R21" s="128"/>
    </row>
    <row r="22" spans="1:18" ht="16.5" thickBot="1">
      <c r="A22" s="144"/>
      <c r="B22" s="3"/>
      <c r="C22" s="5" t="s">
        <v>23</v>
      </c>
      <c r="D22" s="27">
        <v>5.1</v>
      </c>
      <c r="E22" s="158">
        <v>5</v>
      </c>
      <c r="F22" s="158">
        <v>5.2</v>
      </c>
      <c r="G22" s="158">
        <v>5</v>
      </c>
      <c r="H22" s="158">
        <v>5.2</v>
      </c>
      <c r="I22" s="158">
        <v>5.1</v>
      </c>
      <c r="J22" s="5"/>
      <c r="K22" s="170">
        <f>(SUM(D22:I22)-MAX(D22:I22)-MIN(D22:I22))/4</f>
        <v>5.1000000000000005</v>
      </c>
      <c r="L22" s="112">
        <v>20</v>
      </c>
      <c r="M22" s="129">
        <f t="shared" si="0"/>
        <v>5.1</v>
      </c>
      <c r="N22" s="146"/>
      <c r="O22" s="112"/>
      <c r="P22" s="112"/>
      <c r="Q22" s="130"/>
      <c r="R22" s="131"/>
    </row>
    <row r="23" spans="1:19" ht="34.5" customHeight="1" thickBot="1">
      <c r="A23" s="39">
        <f>A15+1</f>
        <v>2</v>
      </c>
      <c r="B23" s="106" t="s">
        <v>136</v>
      </c>
      <c r="C23" s="39"/>
      <c r="D23" s="39">
        <v>1</v>
      </c>
      <c r="E23" s="39">
        <v>2</v>
      </c>
      <c r="F23" s="39">
        <v>3</v>
      </c>
      <c r="G23" s="39">
        <v>4</v>
      </c>
      <c r="H23" s="39">
        <v>5</v>
      </c>
      <c r="I23" s="39">
        <v>6</v>
      </c>
      <c r="J23" s="39"/>
      <c r="K23" s="11"/>
      <c r="L23" s="39" t="s">
        <v>17</v>
      </c>
      <c r="M23" s="11"/>
      <c r="N23" s="151">
        <f>SUM(M24:M30)</f>
        <v>53.26249999999999</v>
      </c>
      <c r="O23" s="118">
        <f>N23/2</f>
        <v>26.631249999999994</v>
      </c>
      <c r="P23" s="11">
        <v>34.324</v>
      </c>
      <c r="Q23" s="11"/>
      <c r="R23" s="143">
        <f>N23+P23</f>
        <v>87.58649999999999</v>
      </c>
      <c r="S23" s="7">
        <f>R23/2</f>
        <v>43.79324999999999</v>
      </c>
    </row>
    <row r="24" spans="1:18" ht="15.75">
      <c r="A24" s="144"/>
      <c r="B24" s="3" t="s">
        <v>172</v>
      </c>
      <c r="C24" s="5" t="s">
        <v>18</v>
      </c>
      <c r="D24">
        <v>5.8</v>
      </c>
      <c r="E24" s="145">
        <v>5.5</v>
      </c>
      <c r="F24" s="145">
        <v>5.1</v>
      </c>
      <c r="G24" s="145">
        <v>5.3</v>
      </c>
      <c r="H24" s="145">
        <v>5.1</v>
      </c>
      <c r="I24" s="145">
        <v>5.4</v>
      </c>
      <c r="J24" s="145"/>
      <c r="K24" s="170">
        <f aca="true" t="shared" si="1" ref="K24:K34">(SUM(D24:I24)-MAX(D24:I24)-MIN(D24:I24))/4</f>
        <v>5.324999999999999</v>
      </c>
      <c r="L24" s="121">
        <v>40</v>
      </c>
      <c r="M24" s="13">
        <f>K24/10*L24/2</f>
        <v>10.649999999999999</v>
      </c>
      <c r="N24" s="146"/>
      <c r="O24" s="121"/>
      <c r="P24" s="121"/>
      <c r="Q24" s="124"/>
      <c r="R24" s="125"/>
    </row>
    <row r="25" spans="1:18" ht="15.75">
      <c r="A25" s="144"/>
      <c r="B25" s="3" t="s">
        <v>59</v>
      </c>
      <c r="C25" s="5" t="s">
        <v>19</v>
      </c>
      <c r="D25">
        <v>5.8</v>
      </c>
      <c r="E25" s="145">
        <v>5.4</v>
      </c>
      <c r="F25" s="145">
        <v>5.2</v>
      </c>
      <c r="G25" s="145">
        <v>5.2</v>
      </c>
      <c r="H25" s="145">
        <v>5.2</v>
      </c>
      <c r="I25" s="145">
        <v>5.4</v>
      </c>
      <c r="J25" s="145"/>
      <c r="K25" s="170">
        <f t="shared" si="1"/>
        <v>5.299999999999999</v>
      </c>
      <c r="L25" s="39">
        <v>30</v>
      </c>
      <c r="M25" s="11">
        <f aca="true" t="shared" si="2" ref="M25:M30">K25/10*L25/2</f>
        <v>7.949999999999998</v>
      </c>
      <c r="N25" s="146"/>
      <c r="O25" s="39"/>
      <c r="P25" s="39"/>
      <c r="Q25" s="127"/>
      <c r="R25" s="128"/>
    </row>
    <row r="26" spans="1:18" ht="15.75">
      <c r="A26" s="144"/>
      <c r="B26" s="3"/>
      <c r="C26" s="5" t="s">
        <v>20</v>
      </c>
      <c r="D26">
        <v>5.9</v>
      </c>
      <c r="E26" s="145">
        <v>5.6</v>
      </c>
      <c r="F26" s="145">
        <v>5.2</v>
      </c>
      <c r="G26" s="145">
        <v>5.2</v>
      </c>
      <c r="H26" s="145">
        <v>5.2</v>
      </c>
      <c r="I26" s="145">
        <v>5.3</v>
      </c>
      <c r="J26" s="145"/>
      <c r="K26" s="170">
        <f t="shared" si="1"/>
        <v>5.325</v>
      </c>
      <c r="L26" s="39">
        <v>30</v>
      </c>
      <c r="M26" s="11">
        <f t="shared" si="2"/>
        <v>7.9875</v>
      </c>
      <c r="N26" s="146"/>
      <c r="O26" s="39"/>
      <c r="P26" s="39"/>
      <c r="Q26" s="127"/>
      <c r="R26" s="128"/>
    </row>
    <row r="27" spans="1:18" ht="15.75">
      <c r="A27" s="144"/>
      <c r="B27" s="3"/>
      <c r="C27" s="5"/>
      <c r="D27" s="5"/>
      <c r="E27" s="5"/>
      <c r="F27" s="5"/>
      <c r="G27" s="5"/>
      <c r="H27" s="5"/>
      <c r="I27" s="5"/>
      <c r="J27" s="5"/>
      <c r="K27" s="170"/>
      <c r="L27" s="39"/>
      <c r="M27" s="11"/>
      <c r="N27" s="146"/>
      <c r="O27" s="39"/>
      <c r="P27" s="39"/>
      <c r="Q27" s="127"/>
      <c r="R27" s="128"/>
    </row>
    <row r="28" spans="1:18" ht="15.75">
      <c r="A28" s="144"/>
      <c r="B28" s="3"/>
      <c r="C28" s="5" t="s">
        <v>21</v>
      </c>
      <c r="D28">
        <v>5.5</v>
      </c>
      <c r="E28" s="145">
        <v>5.4</v>
      </c>
      <c r="F28" s="145">
        <v>5.3</v>
      </c>
      <c r="G28" s="145">
        <v>5.6</v>
      </c>
      <c r="H28" s="145">
        <v>5.1</v>
      </c>
      <c r="I28" s="145">
        <v>5.4</v>
      </c>
      <c r="J28" s="145"/>
      <c r="K28" s="170">
        <f>(SUM(D28:I28)-MAX(D28:I28)-MIN(D28:I28))/4</f>
        <v>5.399999999999999</v>
      </c>
      <c r="L28" s="39">
        <v>50</v>
      </c>
      <c r="M28" s="11">
        <f t="shared" si="2"/>
        <v>13.499999999999995</v>
      </c>
      <c r="N28" s="146"/>
      <c r="O28" s="39"/>
      <c r="P28" s="39"/>
      <c r="Q28" s="127"/>
      <c r="R28" s="128"/>
    </row>
    <row r="29" spans="1:18" ht="15.75">
      <c r="A29" s="144"/>
      <c r="B29" s="3"/>
      <c r="C29" s="5" t="s">
        <v>22</v>
      </c>
      <c r="D29">
        <v>5.2</v>
      </c>
      <c r="E29" s="145">
        <v>5.3</v>
      </c>
      <c r="F29" s="145">
        <v>5.2</v>
      </c>
      <c r="G29" s="145">
        <v>5.4</v>
      </c>
      <c r="H29" s="145">
        <v>5.2</v>
      </c>
      <c r="I29" s="145">
        <v>5.3</v>
      </c>
      <c r="J29" s="145"/>
      <c r="K29" s="170">
        <f>(SUM(D29:I29)-MAX(D29:I29)-MIN(D29:I29))/4</f>
        <v>5.250000000000001</v>
      </c>
      <c r="L29" s="39">
        <v>30</v>
      </c>
      <c r="M29" s="11">
        <f t="shared" si="2"/>
        <v>7.875000000000002</v>
      </c>
      <c r="N29" s="146"/>
      <c r="O29" s="39"/>
      <c r="P29" s="39"/>
      <c r="Q29" s="127"/>
      <c r="R29" s="150"/>
    </row>
    <row r="30" spans="1:18" ht="16.5" thickBot="1">
      <c r="A30" s="140"/>
      <c r="B30" s="3"/>
      <c r="C30" s="5" t="s">
        <v>23</v>
      </c>
      <c r="D30">
        <v>5.3</v>
      </c>
      <c r="E30" s="5">
        <v>5.3</v>
      </c>
      <c r="F30" s="5">
        <v>5.3</v>
      </c>
      <c r="G30" s="5">
        <v>5.3</v>
      </c>
      <c r="H30" s="5">
        <v>5.2</v>
      </c>
      <c r="I30" s="145">
        <v>5.3</v>
      </c>
      <c r="J30" s="145"/>
      <c r="K30" s="170">
        <f>(SUM(D30:I30)-MAX(D30:I30)-MIN(D30:I30))/4</f>
        <v>5.3</v>
      </c>
      <c r="L30" s="112">
        <v>20</v>
      </c>
      <c r="M30" s="129">
        <f t="shared" si="2"/>
        <v>5.300000000000001</v>
      </c>
      <c r="N30" s="146"/>
      <c r="O30" s="112"/>
      <c r="P30" s="112"/>
      <c r="Q30" s="130"/>
      <c r="R30" s="131"/>
    </row>
    <row r="31" spans="1:19" ht="18.75" customHeight="1" thickBot="1">
      <c r="A31" s="149">
        <f>A23+1</f>
        <v>3</v>
      </c>
      <c r="B31" s="194" t="s">
        <v>122</v>
      </c>
      <c r="C31" s="141"/>
      <c r="D31" s="141">
        <v>1</v>
      </c>
      <c r="E31" s="141">
        <v>2</v>
      </c>
      <c r="F31" s="141">
        <v>3</v>
      </c>
      <c r="G31" s="141">
        <v>4</v>
      </c>
      <c r="H31" s="141">
        <v>5</v>
      </c>
      <c r="I31" s="141">
        <v>6</v>
      </c>
      <c r="J31" s="141">
        <v>7</v>
      </c>
      <c r="K31" s="119"/>
      <c r="L31" s="118" t="s">
        <v>17</v>
      </c>
      <c r="M31" s="142"/>
      <c r="N31" s="151">
        <f>SUM(M32:M38)</f>
        <v>55.699999999999996</v>
      </c>
      <c r="O31" s="118">
        <f>N31/2</f>
        <v>27.849999999999998</v>
      </c>
      <c r="P31" s="119">
        <v>39.288</v>
      </c>
      <c r="Q31" s="137"/>
      <c r="R31" s="143">
        <f>N31+P31</f>
        <v>94.988</v>
      </c>
      <c r="S31" s="7">
        <f>R31/2</f>
        <v>47.494</v>
      </c>
    </row>
    <row r="32" spans="1:18" ht="18" customHeight="1">
      <c r="A32" s="144"/>
      <c r="B32" s="3" t="s">
        <v>160</v>
      </c>
      <c r="C32" s="5" t="s">
        <v>18</v>
      </c>
      <c r="D32">
        <v>5.8</v>
      </c>
      <c r="E32" s="145">
        <v>5.7</v>
      </c>
      <c r="F32" s="145">
        <v>5.2</v>
      </c>
      <c r="G32" s="145">
        <v>5.4</v>
      </c>
      <c r="H32" s="145">
        <v>5.3</v>
      </c>
      <c r="I32" s="145">
        <v>6.1</v>
      </c>
      <c r="J32" s="145"/>
      <c r="K32" s="170">
        <f t="shared" si="1"/>
        <v>5.55</v>
      </c>
      <c r="L32" s="121">
        <v>40</v>
      </c>
      <c r="M32" s="13">
        <f>K32/10*L32/2</f>
        <v>11.099999999999998</v>
      </c>
      <c r="N32" s="146"/>
      <c r="O32" s="121"/>
      <c r="P32" s="121"/>
      <c r="Q32" s="124"/>
      <c r="R32" s="125"/>
    </row>
    <row r="33" spans="1:18" ht="15.75">
      <c r="A33" s="144"/>
      <c r="B33" s="3" t="s">
        <v>199</v>
      </c>
      <c r="C33" s="5" t="s">
        <v>19</v>
      </c>
      <c r="D33">
        <v>5.6</v>
      </c>
      <c r="E33" s="145">
        <v>5.6</v>
      </c>
      <c r="F33" s="145">
        <v>5.2</v>
      </c>
      <c r="G33" s="145">
        <v>5.4</v>
      </c>
      <c r="H33" s="145">
        <v>5.3</v>
      </c>
      <c r="I33" s="145">
        <v>6</v>
      </c>
      <c r="J33" s="145"/>
      <c r="K33" s="170">
        <f t="shared" si="1"/>
        <v>5.474999999999999</v>
      </c>
      <c r="L33" s="39">
        <v>30</v>
      </c>
      <c r="M33" s="11">
        <f aca="true" t="shared" si="3" ref="M33:M38">K33/10*L33/2</f>
        <v>8.212499999999999</v>
      </c>
      <c r="N33" s="146"/>
      <c r="O33" s="39"/>
      <c r="P33" s="39"/>
      <c r="Q33" s="127"/>
      <c r="R33" s="128"/>
    </row>
    <row r="34" spans="1:18" ht="15.75">
      <c r="A34" s="144"/>
      <c r="B34" s="3"/>
      <c r="C34" s="5" t="s">
        <v>20</v>
      </c>
      <c r="D34">
        <v>5.9</v>
      </c>
      <c r="E34" s="145">
        <v>5.7</v>
      </c>
      <c r="F34" s="145">
        <v>5.4</v>
      </c>
      <c r="G34" s="145">
        <v>5.5</v>
      </c>
      <c r="H34" s="145">
        <v>5.4</v>
      </c>
      <c r="I34" s="145">
        <v>6.1</v>
      </c>
      <c r="J34" s="145"/>
      <c r="K34" s="170">
        <f t="shared" si="1"/>
        <v>5.625</v>
      </c>
      <c r="L34" s="39">
        <v>30</v>
      </c>
      <c r="M34" s="11">
        <f t="shared" si="3"/>
        <v>8.4375</v>
      </c>
      <c r="N34" s="146"/>
      <c r="O34" s="39"/>
      <c r="P34" s="39"/>
      <c r="Q34" s="127"/>
      <c r="R34" s="128"/>
    </row>
    <row r="35" spans="1:18" ht="15.75">
      <c r="A35" s="144"/>
      <c r="B35" s="3"/>
      <c r="C35" s="5"/>
      <c r="D35" s="5"/>
      <c r="E35" s="5"/>
      <c r="F35" s="5"/>
      <c r="G35" s="5"/>
      <c r="H35" s="145"/>
      <c r="I35" s="5"/>
      <c r="J35" s="5"/>
      <c r="K35" s="170"/>
      <c r="L35" s="39"/>
      <c r="M35" s="11"/>
      <c r="N35" s="146"/>
      <c r="O35" s="39"/>
      <c r="P35" s="39"/>
      <c r="Q35" s="127"/>
      <c r="R35" s="128"/>
    </row>
    <row r="36" spans="1:18" ht="15.75">
      <c r="A36" s="144"/>
      <c r="B36" s="3"/>
      <c r="C36" s="5" t="s">
        <v>21</v>
      </c>
      <c r="D36">
        <v>5.7</v>
      </c>
      <c r="E36" s="145">
        <v>5.6</v>
      </c>
      <c r="F36" s="145">
        <v>5.5</v>
      </c>
      <c r="G36" s="145">
        <v>5.4</v>
      </c>
      <c r="H36" s="145">
        <v>5.6</v>
      </c>
      <c r="I36" s="145">
        <v>6.3</v>
      </c>
      <c r="J36" s="145"/>
      <c r="K36" s="170">
        <f>(SUM(D36:I36)-MAX(D36:I36)-MIN(D36:I36))/4</f>
        <v>5.6</v>
      </c>
      <c r="L36" s="39">
        <v>50</v>
      </c>
      <c r="M36" s="11">
        <f t="shared" si="3"/>
        <v>13.999999999999998</v>
      </c>
      <c r="N36" s="146"/>
      <c r="O36" s="39"/>
      <c r="P36" s="39"/>
      <c r="Q36" s="127"/>
      <c r="R36" s="128"/>
    </row>
    <row r="37" spans="1:18" ht="15.75">
      <c r="A37" s="144"/>
      <c r="B37" s="3"/>
      <c r="C37" s="5" t="s">
        <v>22</v>
      </c>
      <c r="D37">
        <v>5.7</v>
      </c>
      <c r="E37" s="145">
        <v>5.5</v>
      </c>
      <c r="F37" s="145">
        <v>5.4</v>
      </c>
      <c r="G37" s="145">
        <v>5.4</v>
      </c>
      <c r="H37" s="145">
        <v>5.6</v>
      </c>
      <c r="I37" s="145">
        <v>6.2</v>
      </c>
      <c r="J37" s="145"/>
      <c r="K37" s="170">
        <f>(SUM(D37:I37)-MAX(D37:I37)-MIN(D37:I37))/4</f>
        <v>5.550000000000001</v>
      </c>
      <c r="L37" s="39">
        <v>30</v>
      </c>
      <c r="M37" s="11">
        <f t="shared" si="3"/>
        <v>8.325000000000001</v>
      </c>
      <c r="N37" s="146"/>
      <c r="O37" s="39"/>
      <c r="P37" s="39"/>
      <c r="Q37" s="127"/>
      <c r="R37" s="150"/>
    </row>
    <row r="38" spans="1:18" ht="16.5" thickBot="1">
      <c r="A38" s="140"/>
      <c r="B38" s="195"/>
      <c r="C38" s="147" t="s">
        <v>23</v>
      </c>
      <c r="D38" s="147">
        <v>5.6</v>
      </c>
      <c r="E38" s="147">
        <v>5.6</v>
      </c>
      <c r="F38" s="147">
        <v>5.6</v>
      </c>
      <c r="G38" s="147">
        <v>5.2</v>
      </c>
      <c r="H38" s="147">
        <v>5.7</v>
      </c>
      <c r="I38" s="147">
        <v>6.2</v>
      </c>
      <c r="J38" s="147"/>
      <c r="K38" s="170">
        <f>(SUM(D38:I38)-MAX(D38:I38)-MIN(D38:I38))/4</f>
        <v>5.625</v>
      </c>
      <c r="L38" s="112">
        <v>20</v>
      </c>
      <c r="M38" s="11">
        <f t="shared" si="3"/>
        <v>5.625</v>
      </c>
      <c r="N38" s="148"/>
      <c r="O38" s="112"/>
      <c r="P38" s="112"/>
      <c r="Q38" s="130"/>
      <c r="R38" s="131"/>
    </row>
    <row r="39" spans="1:19" ht="18.75" customHeight="1" thickBot="1">
      <c r="A39" s="149">
        <f>A31+1</f>
        <v>4</v>
      </c>
      <c r="B39" s="193" t="s">
        <v>157</v>
      </c>
      <c r="C39" s="141"/>
      <c r="D39" s="141">
        <v>1</v>
      </c>
      <c r="E39" s="141">
        <v>2</v>
      </c>
      <c r="F39" s="141">
        <v>3</v>
      </c>
      <c r="G39" s="141">
        <v>4</v>
      </c>
      <c r="H39" s="141">
        <v>5</v>
      </c>
      <c r="I39" s="141">
        <v>6</v>
      </c>
      <c r="J39" s="141">
        <v>7</v>
      </c>
      <c r="K39" s="119"/>
      <c r="L39" s="17" t="s">
        <v>17</v>
      </c>
      <c r="M39" s="142"/>
      <c r="N39" s="151">
        <f>SUM(M40:M46)</f>
        <v>55.912499999999994</v>
      </c>
      <c r="O39" s="121">
        <f>N39/2</f>
        <v>27.956249999999997</v>
      </c>
      <c r="P39" s="13">
        <v>41.543</v>
      </c>
      <c r="Q39" s="152"/>
      <c r="R39" s="143">
        <f>N39+P39</f>
        <v>97.4555</v>
      </c>
      <c r="S39" s="7">
        <f>R39/2</f>
        <v>48.72775</v>
      </c>
    </row>
    <row r="40" spans="1:18" ht="18" customHeight="1">
      <c r="A40" s="144"/>
      <c r="B40" s="3" t="s">
        <v>190</v>
      </c>
      <c r="C40" s="5" t="s">
        <v>18</v>
      </c>
      <c r="D40" s="145">
        <v>6.4</v>
      </c>
      <c r="E40" s="145">
        <v>5.9</v>
      </c>
      <c r="F40" s="145">
        <v>5.4</v>
      </c>
      <c r="G40" s="145">
        <v>5.9</v>
      </c>
      <c r="H40" s="145">
        <v>5.4</v>
      </c>
      <c r="I40" s="145">
        <v>5.5</v>
      </c>
      <c r="J40" s="145"/>
      <c r="K40" s="170">
        <f>(SUM(D40:I40)-MAX(D40:I40)-MIN(D40:I40))/4</f>
        <v>5.675000000000001</v>
      </c>
      <c r="L40" s="39">
        <v>40</v>
      </c>
      <c r="M40" s="11">
        <f>K40/10*L40/2</f>
        <v>11.350000000000001</v>
      </c>
      <c r="N40" s="146"/>
      <c r="O40" s="39"/>
      <c r="P40" s="39"/>
      <c r="Q40" s="127"/>
      <c r="R40" s="128"/>
    </row>
    <row r="41" spans="1:18" ht="15.75">
      <c r="A41" s="144"/>
      <c r="B41" s="3" t="s">
        <v>198</v>
      </c>
      <c r="C41" s="5" t="s">
        <v>19</v>
      </c>
      <c r="D41" s="145">
        <v>6.3</v>
      </c>
      <c r="E41" s="145">
        <v>5.8</v>
      </c>
      <c r="F41" s="145">
        <v>5.3</v>
      </c>
      <c r="G41" s="145">
        <v>5.7</v>
      </c>
      <c r="H41" s="145">
        <v>5.4</v>
      </c>
      <c r="I41" s="145">
        <v>5.4</v>
      </c>
      <c r="J41" s="145"/>
      <c r="K41" s="170">
        <f>(SUM(D41:I41)-MAX(D41:I41)-MIN(D41:I41))/4</f>
        <v>5.574999999999999</v>
      </c>
      <c r="L41" s="39">
        <v>30</v>
      </c>
      <c r="M41" s="11">
        <f aca="true" t="shared" si="4" ref="M41:M46">K41/10*L41/2</f>
        <v>8.362499999999999</v>
      </c>
      <c r="N41" s="146"/>
      <c r="O41" s="39"/>
      <c r="P41" s="39"/>
      <c r="Q41" s="127"/>
      <c r="R41" s="128"/>
    </row>
    <row r="42" spans="1:18" ht="15.75">
      <c r="A42" s="144"/>
      <c r="B42" s="3"/>
      <c r="C42" s="5" t="s">
        <v>20</v>
      </c>
      <c r="D42" s="145">
        <v>6.4</v>
      </c>
      <c r="E42" s="145">
        <v>5.9</v>
      </c>
      <c r="F42" s="145">
        <v>5.5</v>
      </c>
      <c r="G42" s="145">
        <v>6</v>
      </c>
      <c r="H42" s="145">
        <v>5.5</v>
      </c>
      <c r="I42" s="145">
        <v>5.5</v>
      </c>
      <c r="J42" s="145"/>
      <c r="K42" s="170">
        <f>(SUM(D42:I42)-MAX(D42:I42)-MIN(D42:I42))/4</f>
        <v>5.725</v>
      </c>
      <c r="L42" s="39">
        <v>30</v>
      </c>
      <c r="M42" s="11">
        <f t="shared" si="4"/>
        <v>8.5875</v>
      </c>
      <c r="N42" s="146"/>
      <c r="O42" s="39"/>
      <c r="P42" s="39"/>
      <c r="Q42" s="127"/>
      <c r="R42" s="128"/>
    </row>
    <row r="43" spans="1:18" ht="15.75">
      <c r="A43" s="144"/>
      <c r="B43" s="3"/>
      <c r="C43" s="5"/>
      <c r="D43" s="5"/>
      <c r="E43" s="5"/>
      <c r="F43" s="5"/>
      <c r="G43" s="5"/>
      <c r="H43" s="5"/>
      <c r="I43" s="5"/>
      <c r="J43" s="5"/>
      <c r="K43" s="170"/>
      <c r="L43" s="39"/>
      <c r="M43" s="11"/>
      <c r="N43" s="146"/>
      <c r="O43" s="39"/>
      <c r="P43" s="39"/>
      <c r="Q43" s="127"/>
      <c r="R43" s="128"/>
    </row>
    <row r="44" spans="1:18" ht="15.75">
      <c r="A44" s="144"/>
      <c r="B44" s="3"/>
      <c r="C44" s="5" t="s">
        <v>21</v>
      </c>
      <c r="D44" s="145">
        <v>5.5</v>
      </c>
      <c r="E44" s="145">
        <v>5.4</v>
      </c>
      <c r="F44" s="145">
        <v>5.6</v>
      </c>
      <c r="G44" s="145">
        <v>5.4</v>
      </c>
      <c r="H44" s="145">
        <v>5.5</v>
      </c>
      <c r="I44" s="145">
        <v>5.9</v>
      </c>
      <c r="J44" s="145"/>
      <c r="K44" s="170">
        <f>(SUM(D44:I44)-MAX(D44:I44)-MIN(D44:I44))/4</f>
        <v>5.5</v>
      </c>
      <c r="L44" s="39">
        <v>50</v>
      </c>
      <c r="M44" s="11">
        <f t="shared" si="4"/>
        <v>13.750000000000002</v>
      </c>
      <c r="N44" s="146"/>
      <c r="O44" s="39"/>
      <c r="P44" s="39"/>
      <c r="Q44" s="127"/>
      <c r="R44" s="128"/>
    </row>
    <row r="45" spans="1:18" ht="15.75">
      <c r="A45" s="144"/>
      <c r="B45" s="3"/>
      <c r="C45" s="5" t="s">
        <v>22</v>
      </c>
      <c r="D45" s="145">
        <v>5.3</v>
      </c>
      <c r="E45" s="145">
        <v>5.5</v>
      </c>
      <c r="F45" s="145">
        <v>5.7</v>
      </c>
      <c r="G45" s="145">
        <v>5.4</v>
      </c>
      <c r="H45" s="145">
        <v>5.5</v>
      </c>
      <c r="I45" s="145">
        <v>5.8</v>
      </c>
      <c r="J45" s="145"/>
      <c r="K45" s="170">
        <f>(SUM(D45:I45)-MAX(D45:I45)-MIN(D45:I45))/4</f>
        <v>5.524999999999999</v>
      </c>
      <c r="L45" s="39">
        <v>30</v>
      </c>
      <c r="M45" s="11">
        <f t="shared" si="4"/>
        <v>8.287499999999998</v>
      </c>
      <c r="N45" s="146"/>
      <c r="O45" s="39"/>
      <c r="P45" s="39"/>
      <c r="Q45" s="127"/>
      <c r="R45" s="150"/>
    </row>
    <row r="46" spans="1:18" ht="16.5" thickBot="1">
      <c r="A46" s="140"/>
      <c r="B46" s="195"/>
      <c r="C46" s="147" t="s">
        <v>23</v>
      </c>
      <c r="D46" s="147">
        <v>5.5</v>
      </c>
      <c r="E46" s="145">
        <v>5.5</v>
      </c>
      <c r="F46" s="147">
        <v>5.7</v>
      </c>
      <c r="G46" s="147">
        <v>5.6</v>
      </c>
      <c r="H46" s="147">
        <v>5.5</v>
      </c>
      <c r="I46" s="147">
        <v>5.8</v>
      </c>
      <c r="J46" s="145"/>
      <c r="K46" s="170">
        <f>(SUM(D46:I46)-MAX(D46:I46)-MIN(D46:I46))/4</f>
        <v>5.574999999999998</v>
      </c>
      <c r="L46" s="134">
        <v>20</v>
      </c>
      <c r="M46" s="11">
        <f t="shared" si="4"/>
        <v>5.574999999999999</v>
      </c>
      <c r="N46" s="148"/>
      <c r="O46" s="112"/>
      <c r="P46" s="112"/>
      <c r="Q46" s="135"/>
      <c r="R46" s="136"/>
    </row>
    <row r="47" spans="1:19" ht="15" customHeight="1" thickBot="1">
      <c r="A47" s="149">
        <f>A39+1</f>
        <v>5</v>
      </c>
      <c r="B47" s="193" t="s">
        <v>200</v>
      </c>
      <c r="C47" s="141"/>
      <c r="D47" s="141">
        <v>1</v>
      </c>
      <c r="E47" s="141">
        <v>2</v>
      </c>
      <c r="F47" s="141">
        <v>3</v>
      </c>
      <c r="G47" s="141">
        <v>4</v>
      </c>
      <c r="H47" s="141">
        <v>5</v>
      </c>
      <c r="I47" s="141">
        <v>6</v>
      </c>
      <c r="J47" s="141">
        <v>7</v>
      </c>
      <c r="K47" s="119"/>
      <c r="L47" s="121" t="s">
        <v>17</v>
      </c>
      <c r="M47" s="142"/>
      <c r="N47" s="151">
        <f>SUM(M48:M54)</f>
        <v>57.3125</v>
      </c>
      <c r="O47" s="17">
        <f>N47/2</f>
        <v>28.65625</v>
      </c>
      <c r="P47" s="13">
        <v>42.473</v>
      </c>
      <c r="Q47" s="152"/>
      <c r="R47" s="143">
        <f>N47+P47</f>
        <v>99.7855</v>
      </c>
      <c r="S47" s="7">
        <f>R47/2</f>
        <v>49.89275</v>
      </c>
    </row>
    <row r="48" spans="1:18" ht="16.5" customHeight="1">
      <c r="A48" s="144"/>
      <c r="B48" s="3" t="s">
        <v>201</v>
      </c>
      <c r="C48" s="5" t="s">
        <v>18</v>
      </c>
      <c r="D48" s="145">
        <v>6</v>
      </c>
      <c r="E48" s="145">
        <v>6</v>
      </c>
      <c r="F48" s="145">
        <v>5.8</v>
      </c>
      <c r="G48" s="145">
        <v>6</v>
      </c>
      <c r="H48" s="145">
        <v>5.5</v>
      </c>
      <c r="I48" s="145">
        <v>5.4</v>
      </c>
      <c r="J48" s="145"/>
      <c r="K48" s="170">
        <f>(SUM(D48:I48)-MAX(D48:I48)-MIN(D48:I48))/4</f>
        <v>5.825000000000001</v>
      </c>
      <c r="L48" s="39">
        <v>40</v>
      </c>
      <c r="M48" s="11">
        <f>K48/10*L48/2</f>
        <v>11.650000000000002</v>
      </c>
      <c r="N48" s="146"/>
      <c r="O48" s="39"/>
      <c r="P48" s="39"/>
      <c r="Q48" s="127"/>
      <c r="R48" s="128"/>
    </row>
    <row r="49" spans="1:18" ht="15.75">
      <c r="A49" s="144"/>
      <c r="B49" s="3" t="s">
        <v>202</v>
      </c>
      <c r="C49" s="5" t="s">
        <v>19</v>
      </c>
      <c r="D49" s="145">
        <v>5.8</v>
      </c>
      <c r="E49" s="145">
        <v>6</v>
      </c>
      <c r="F49" s="145">
        <v>5.7</v>
      </c>
      <c r="G49" s="145">
        <v>5.8</v>
      </c>
      <c r="H49" s="145">
        <v>5.5</v>
      </c>
      <c r="I49" s="145">
        <v>5.3</v>
      </c>
      <c r="J49" s="145"/>
      <c r="K49" s="170">
        <f>(SUM(D49:I49)-MAX(D49:I49)-MIN(D49:I49))/4</f>
        <v>5.7</v>
      </c>
      <c r="L49" s="39">
        <v>30</v>
      </c>
      <c r="M49" s="11">
        <f aca="true" t="shared" si="5" ref="M49:M54">K49/10*L49/2</f>
        <v>8.55</v>
      </c>
      <c r="N49" s="146"/>
      <c r="O49" s="39"/>
      <c r="P49" s="39"/>
      <c r="Q49" s="127"/>
      <c r="R49" s="128"/>
    </row>
    <row r="50" spans="1:18" ht="15.75">
      <c r="A50" s="144"/>
      <c r="B50" s="3"/>
      <c r="C50" s="5" t="s">
        <v>20</v>
      </c>
      <c r="D50" s="145">
        <v>6.1</v>
      </c>
      <c r="E50" s="145">
        <v>6</v>
      </c>
      <c r="F50" s="145">
        <v>5.8</v>
      </c>
      <c r="G50" s="145">
        <v>6.2</v>
      </c>
      <c r="H50" s="145">
        <v>5.5</v>
      </c>
      <c r="I50" s="145">
        <v>5.4</v>
      </c>
      <c r="J50" s="145"/>
      <c r="K50" s="170">
        <f>(SUM(D50:I50)-MAX(D50:I50)-MIN(D50:I50))/4</f>
        <v>5.85</v>
      </c>
      <c r="L50" s="39">
        <v>30</v>
      </c>
      <c r="M50" s="11">
        <f t="shared" si="5"/>
        <v>8.774999999999999</v>
      </c>
      <c r="N50" s="146"/>
      <c r="O50" s="39"/>
      <c r="P50" s="39"/>
      <c r="Q50" s="127"/>
      <c r="R50" s="128"/>
    </row>
    <row r="51" spans="1:18" ht="15.75">
      <c r="A51" s="144"/>
      <c r="B51" s="3"/>
      <c r="C51" s="5"/>
      <c r="D51" s="5"/>
      <c r="E51" s="5"/>
      <c r="F51" s="5"/>
      <c r="G51" s="5"/>
      <c r="H51" s="145"/>
      <c r="I51" s="145"/>
      <c r="J51" s="145"/>
      <c r="K51" s="170"/>
      <c r="L51" s="39"/>
      <c r="M51" s="11"/>
      <c r="N51" s="146"/>
      <c r="O51" s="39"/>
      <c r="P51" s="39"/>
      <c r="Q51" s="127"/>
      <c r="R51" s="128"/>
    </row>
    <row r="52" spans="1:18" ht="15.75">
      <c r="A52" s="144"/>
      <c r="B52" s="3"/>
      <c r="C52" s="5" t="s">
        <v>21</v>
      </c>
      <c r="D52" s="145">
        <v>5.8</v>
      </c>
      <c r="E52" s="145">
        <v>5</v>
      </c>
      <c r="F52" s="145">
        <v>5.8</v>
      </c>
      <c r="G52" s="145">
        <v>52</v>
      </c>
      <c r="H52" s="145">
        <v>5.2</v>
      </c>
      <c r="I52" s="145">
        <v>6.5</v>
      </c>
      <c r="J52" s="145"/>
      <c r="K52" s="170">
        <f>(SUM(D52:I52)-MAX(D52:I52)-MIN(D52:I52))/4</f>
        <v>5.824999999999999</v>
      </c>
      <c r="L52" s="39">
        <v>50</v>
      </c>
      <c r="M52" s="11">
        <f t="shared" si="5"/>
        <v>14.562499999999998</v>
      </c>
      <c r="N52" s="146"/>
      <c r="O52" s="39"/>
      <c r="P52" s="39"/>
      <c r="Q52" s="127"/>
      <c r="R52" s="128"/>
    </row>
    <row r="53" spans="1:18" ht="15.75">
      <c r="A53" s="144"/>
      <c r="B53" s="3"/>
      <c r="C53" s="5" t="s">
        <v>22</v>
      </c>
      <c r="D53" s="145">
        <v>5.7</v>
      </c>
      <c r="E53" s="145">
        <v>5.2</v>
      </c>
      <c r="F53" s="145">
        <v>5.9</v>
      </c>
      <c r="G53" s="145">
        <v>5.2</v>
      </c>
      <c r="H53" s="145">
        <v>5.2</v>
      </c>
      <c r="I53" s="145">
        <v>6.4</v>
      </c>
      <c r="J53" s="145"/>
      <c r="K53" s="170">
        <f>(SUM(D53:I53)-MAX(D53:I53)-MIN(D53:I53))/4</f>
        <v>5.500000000000001</v>
      </c>
      <c r="L53" s="39">
        <v>30</v>
      </c>
      <c r="M53" s="11">
        <f t="shared" si="5"/>
        <v>8.25</v>
      </c>
      <c r="N53" s="146"/>
      <c r="O53" s="39"/>
      <c r="P53" s="39"/>
      <c r="Q53" s="127"/>
      <c r="R53" s="128"/>
    </row>
    <row r="54" spans="1:18" ht="16.5" thickBot="1">
      <c r="A54" s="144"/>
      <c r="B54" s="3"/>
      <c r="C54" s="5" t="s">
        <v>23</v>
      </c>
      <c r="D54" s="145">
        <v>5.7</v>
      </c>
      <c r="E54" s="145">
        <v>5</v>
      </c>
      <c r="F54" s="145">
        <v>6</v>
      </c>
      <c r="G54" s="145">
        <v>5.2</v>
      </c>
      <c r="H54" s="145">
        <v>5.2</v>
      </c>
      <c r="I54" s="145">
        <v>6.4</v>
      </c>
      <c r="J54" s="145"/>
      <c r="K54" s="170">
        <f>(SUM(D54:I54)-MAX(D54:I54)-MIN(D54:I54))/4</f>
        <v>5.525</v>
      </c>
      <c r="L54" s="112">
        <v>20</v>
      </c>
      <c r="M54" s="11">
        <f t="shared" si="5"/>
        <v>5.525</v>
      </c>
      <c r="N54" s="146"/>
      <c r="O54" s="112"/>
      <c r="P54" s="112"/>
      <c r="Q54" s="130"/>
      <c r="R54" s="131"/>
    </row>
    <row r="55" spans="1:19" ht="17.25" customHeight="1" thickBot="1">
      <c r="A55" s="149">
        <f>A47+1</f>
        <v>6</v>
      </c>
      <c r="B55" s="193" t="s">
        <v>116</v>
      </c>
      <c r="C55" s="141"/>
      <c r="D55" s="141">
        <v>1</v>
      </c>
      <c r="E55" s="141">
        <v>2</v>
      </c>
      <c r="F55" s="141">
        <v>3</v>
      </c>
      <c r="G55" s="141">
        <v>4</v>
      </c>
      <c r="H55" s="141">
        <v>5</v>
      </c>
      <c r="I55" s="141">
        <v>6</v>
      </c>
      <c r="J55" s="141">
        <v>7</v>
      </c>
      <c r="K55" s="119"/>
      <c r="L55" s="17" t="s">
        <v>17</v>
      </c>
      <c r="M55" s="142"/>
      <c r="N55" s="151">
        <f>SUM(M56:M62)</f>
        <v>59.287499999999994</v>
      </c>
      <c r="O55" s="17">
        <f>N55/2</f>
        <v>29.643749999999997</v>
      </c>
      <c r="P55" s="153">
        <v>42.818</v>
      </c>
      <c r="Q55" s="152"/>
      <c r="R55" s="143">
        <f>N55+P55</f>
        <v>102.10549999999999</v>
      </c>
      <c r="S55" s="7">
        <f>R55/2</f>
        <v>51.052749999999996</v>
      </c>
    </row>
    <row r="56" spans="1:18" ht="15.75" customHeight="1">
      <c r="A56" s="144"/>
      <c r="B56" s="3" t="s">
        <v>77</v>
      </c>
      <c r="C56" s="5" t="s">
        <v>18</v>
      </c>
      <c r="D56" s="145">
        <v>6.4</v>
      </c>
      <c r="E56" s="145">
        <v>5.8</v>
      </c>
      <c r="F56" s="145">
        <v>6.2</v>
      </c>
      <c r="G56" s="145">
        <v>6</v>
      </c>
      <c r="H56" s="145">
        <v>5.6</v>
      </c>
      <c r="I56" s="145">
        <v>6.5</v>
      </c>
      <c r="J56" s="145"/>
      <c r="K56" s="170">
        <f aca="true" t="shared" si="6" ref="K56:K62">(SUM(D56:I56)-MAX(D56:I56)-MIN(D56:I56))/4</f>
        <v>6.1</v>
      </c>
      <c r="L56" s="39">
        <v>40</v>
      </c>
      <c r="M56" s="11">
        <f>K56/10*L56/2</f>
        <v>12.2</v>
      </c>
      <c r="N56" s="146"/>
      <c r="O56" s="39"/>
      <c r="P56" s="39"/>
      <c r="Q56" s="127"/>
      <c r="R56" s="128"/>
    </row>
    <row r="57" spans="1:18" ht="15.75">
      <c r="A57" s="144"/>
      <c r="B57" s="3" t="s">
        <v>199</v>
      </c>
      <c r="C57" s="5" t="s">
        <v>19</v>
      </c>
      <c r="D57" s="145">
        <v>6.3</v>
      </c>
      <c r="E57" s="145">
        <v>5.8</v>
      </c>
      <c r="F57" s="145">
        <v>6.2</v>
      </c>
      <c r="G57" s="145">
        <v>6</v>
      </c>
      <c r="H57" s="145">
        <v>5.7</v>
      </c>
      <c r="I57" s="145">
        <v>6.5</v>
      </c>
      <c r="J57" s="145"/>
      <c r="K57" s="170">
        <f t="shared" si="6"/>
        <v>6.075</v>
      </c>
      <c r="L57" s="39">
        <v>30</v>
      </c>
      <c r="M57" s="11">
        <f aca="true" t="shared" si="7" ref="M57:M62">K57/10*L57/2</f>
        <v>9.1125</v>
      </c>
      <c r="N57" s="146"/>
      <c r="O57" s="39"/>
      <c r="P57" s="39"/>
      <c r="Q57" s="127"/>
      <c r="R57" s="128"/>
    </row>
    <row r="58" spans="1:18" ht="15.75">
      <c r="A58" s="144"/>
      <c r="B58" s="3"/>
      <c r="C58" s="5" t="s">
        <v>20</v>
      </c>
      <c r="D58" s="145">
        <v>6.3</v>
      </c>
      <c r="E58" s="145">
        <v>5.8</v>
      </c>
      <c r="F58" s="145">
        <v>6.2</v>
      </c>
      <c r="G58" s="145">
        <v>6.1</v>
      </c>
      <c r="H58" s="145">
        <v>5.7</v>
      </c>
      <c r="I58" s="145">
        <v>6.5</v>
      </c>
      <c r="J58" s="145"/>
      <c r="K58" s="170">
        <f t="shared" si="6"/>
        <v>6.099999999999999</v>
      </c>
      <c r="L58" s="39">
        <v>30</v>
      </c>
      <c r="M58" s="11">
        <f t="shared" si="7"/>
        <v>9.149999999999999</v>
      </c>
      <c r="N58" s="146"/>
      <c r="O58" s="39"/>
      <c r="P58" s="39"/>
      <c r="Q58" s="127"/>
      <c r="R58" s="128"/>
    </row>
    <row r="59" spans="1:18" ht="15.75">
      <c r="A59" s="144"/>
      <c r="B59" s="3"/>
      <c r="C59" s="5"/>
      <c r="D59" s="145"/>
      <c r="E59" s="5"/>
      <c r="F59" s="145"/>
      <c r="G59" s="5"/>
      <c r="H59" s="5"/>
      <c r="I59" s="5"/>
      <c r="J59" s="145"/>
      <c r="K59" s="170">
        <f t="shared" si="6"/>
        <v>0</v>
      </c>
      <c r="L59" s="39"/>
      <c r="M59" s="11"/>
      <c r="N59" s="146"/>
      <c r="O59" s="39"/>
      <c r="P59" s="39"/>
      <c r="Q59" s="127"/>
      <c r="R59" s="128"/>
    </row>
    <row r="60" spans="1:18" ht="15.75">
      <c r="A60" s="144"/>
      <c r="B60" s="3"/>
      <c r="C60" s="5" t="s">
        <v>21</v>
      </c>
      <c r="D60" s="145">
        <v>5.6</v>
      </c>
      <c r="E60" s="145">
        <v>5.6</v>
      </c>
      <c r="F60" s="145">
        <v>6</v>
      </c>
      <c r="G60" s="145">
        <v>5.5</v>
      </c>
      <c r="H60" s="145">
        <v>5.8</v>
      </c>
      <c r="I60" s="145">
        <v>6.6</v>
      </c>
      <c r="J60" s="145"/>
      <c r="K60" s="170">
        <f t="shared" si="6"/>
        <v>5.75</v>
      </c>
      <c r="L60" s="39">
        <v>50</v>
      </c>
      <c r="M60" s="11">
        <f t="shared" si="7"/>
        <v>14.374999999999998</v>
      </c>
      <c r="N60" s="146"/>
      <c r="O60" s="39"/>
      <c r="P60" s="39"/>
      <c r="Q60" s="127"/>
      <c r="R60" s="128"/>
    </row>
    <row r="61" spans="1:18" ht="15.75">
      <c r="A61" s="144"/>
      <c r="B61" s="3"/>
      <c r="C61" s="5" t="s">
        <v>22</v>
      </c>
      <c r="D61" s="145">
        <v>5.4</v>
      </c>
      <c r="E61" s="145">
        <v>5.6</v>
      </c>
      <c r="F61" s="145">
        <v>6.1</v>
      </c>
      <c r="G61" s="145">
        <v>5.6</v>
      </c>
      <c r="H61" s="145">
        <v>5.7</v>
      </c>
      <c r="I61" s="145">
        <v>6.6</v>
      </c>
      <c r="J61" s="145"/>
      <c r="K61" s="170">
        <f t="shared" si="6"/>
        <v>5.75</v>
      </c>
      <c r="L61" s="39">
        <v>30</v>
      </c>
      <c r="M61" s="11">
        <f t="shared" si="7"/>
        <v>8.625</v>
      </c>
      <c r="N61" s="146"/>
      <c r="O61" s="39"/>
      <c r="P61" s="39"/>
      <c r="Q61" s="127"/>
      <c r="R61" s="150"/>
    </row>
    <row r="62" spans="1:18" ht="16.5" thickBot="1">
      <c r="A62" s="140"/>
      <c r="B62" s="195"/>
      <c r="C62" s="147" t="s">
        <v>23</v>
      </c>
      <c r="D62" s="147">
        <v>5.4</v>
      </c>
      <c r="E62" s="147">
        <v>5.6</v>
      </c>
      <c r="F62" s="145">
        <v>6.2</v>
      </c>
      <c r="G62" s="147">
        <v>5.8</v>
      </c>
      <c r="H62" s="147">
        <v>5.7</v>
      </c>
      <c r="I62" s="145">
        <v>6.6</v>
      </c>
      <c r="J62" s="145"/>
      <c r="K62" s="170">
        <f t="shared" si="6"/>
        <v>5.824999999999999</v>
      </c>
      <c r="L62" s="134">
        <v>20</v>
      </c>
      <c r="M62" s="11">
        <f t="shared" si="7"/>
        <v>5.824999999999999</v>
      </c>
      <c r="N62" s="148"/>
      <c r="O62" s="134"/>
      <c r="P62" s="134"/>
      <c r="Q62" s="135"/>
      <c r="R62" s="136"/>
    </row>
    <row r="63" spans="1:19" ht="15.75" customHeight="1" thickBot="1">
      <c r="A63" s="149">
        <f>A55+1</f>
        <v>7</v>
      </c>
      <c r="B63" s="193" t="s">
        <v>176</v>
      </c>
      <c r="C63" s="141"/>
      <c r="D63" s="141">
        <v>1</v>
      </c>
      <c r="E63" s="141">
        <v>2</v>
      </c>
      <c r="F63" s="141">
        <v>3</v>
      </c>
      <c r="G63" s="141">
        <v>4</v>
      </c>
      <c r="H63" s="141">
        <v>5</v>
      </c>
      <c r="I63" s="141">
        <v>6</v>
      </c>
      <c r="J63" s="141">
        <v>7</v>
      </c>
      <c r="K63" s="119"/>
      <c r="L63" s="17" t="s">
        <v>17</v>
      </c>
      <c r="M63" s="142"/>
      <c r="N63" s="151">
        <f>SUM(M64:M70)</f>
        <v>59.662499999999994</v>
      </c>
      <c r="O63" s="17">
        <f>N63/2</f>
        <v>29.831249999999997</v>
      </c>
      <c r="P63" s="12">
        <v>42.767</v>
      </c>
      <c r="Q63" s="152"/>
      <c r="R63" s="143">
        <f>N63+P63</f>
        <v>102.42949999999999</v>
      </c>
      <c r="S63" s="7">
        <f>R63/2</f>
        <v>51.214749999999995</v>
      </c>
    </row>
    <row r="64" spans="1:18" ht="14.25" customHeight="1">
      <c r="A64" s="144"/>
      <c r="B64" s="3" t="s">
        <v>187</v>
      </c>
      <c r="C64" s="5" t="s">
        <v>18</v>
      </c>
      <c r="D64" s="145">
        <v>6</v>
      </c>
      <c r="E64" s="145">
        <v>5.6</v>
      </c>
      <c r="F64" s="145">
        <v>6.1</v>
      </c>
      <c r="G64" s="145">
        <v>6.2</v>
      </c>
      <c r="H64" s="145">
        <v>5.7</v>
      </c>
      <c r="I64" s="145">
        <v>6.6</v>
      </c>
      <c r="J64" s="145"/>
      <c r="K64" s="170">
        <f>(SUM(D64:I64)-MAX(D64:I64)-MIN(D64:I64))/4</f>
        <v>5.999999999999998</v>
      </c>
      <c r="L64" s="39">
        <v>40</v>
      </c>
      <c r="M64" s="11">
        <f>K64/10*L64/2</f>
        <v>11.999999999999996</v>
      </c>
      <c r="N64" s="146"/>
      <c r="O64" s="39"/>
      <c r="P64" s="39"/>
      <c r="Q64" s="127"/>
      <c r="R64" s="128"/>
    </row>
    <row r="65" spans="1:18" ht="15.75">
      <c r="A65" s="144"/>
      <c r="B65" s="3" t="s">
        <v>199</v>
      </c>
      <c r="C65" s="5" t="s">
        <v>19</v>
      </c>
      <c r="D65" s="145">
        <v>6</v>
      </c>
      <c r="E65" s="145">
        <v>5.6</v>
      </c>
      <c r="F65" s="145">
        <v>6</v>
      </c>
      <c r="G65" s="145">
        <v>6.2</v>
      </c>
      <c r="H65" s="145">
        <v>5.7</v>
      </c>
      <c r="I65" s="145">
        <v>6.5</v>
      </c>
      <c r="J65" s="145"/>
      <c r="K65" s="170">
        <f>(SUM(D65:I65)-MAX(D65:I65)-MIN(D65:I65))/4</f>
        <v>5.975</v>
      </c>
      <c r="L65" s="39">
        <v>30</v>
      </c>
      <c r="M65" s="11">
        <f aca="true" t="shared" si="8" ref="M65:M70">K65/10*L65/2</f>
        <v>8.962499999999999</v>
      </c>
      <c r="N65" s="146"/>
      <c r="O65" s="39"/>
      <c r="P65" s="39"/>
      <c r="Q65" s="127"/>
      <c r="R65" s="128"/>
    </row>
    <row r="66" spans="1:18" ht="15.75">
      <c r="A66" s="144"/>
      <c r="B66" s="3"/>
      <c r="C66" s="5" t="s">
        <v>20</v>
      </c>
      <c r="D66" s="145">
        <v>6</v>
      </c>
      <c r="E66" s="145">
        <v>5.8</v>
      </c>
      <c r="F66" s="145">
        <v>6.1</v>
      </c>
      <c r="G66" s="145">
        <v>6.4</v>
      </c>
      <c r="H66" s="145">
        <v>5.8</v>
      </c>
      <c r="I66" s="145">
        <v>6.6</v>
      </c>
      <c r="J66" s="145"/>
      <c r="K66" s="170">
        <f>(SUM(D66:I66)-MAX(D66:I66)-MIN(D66:I66))/4</f>
        <v>6.074999999999998</v>
      </c>
      <c r="L66" s="39">
        <v>30</v>
      </c>
      <c r="M66" s="11">
        <f t="shared" si="8"/>
        <v>9.112499999999997</v>
      </c>
      <c r="N66" s="146"/>
      <c r="O66" s="39"/>
      <c r="P66" s="39"/>
      <c r="Q66" s="127"/>
      <c r="R66" s="128"/>
    </row>
    <row r="67" spans="1:18" ht="15.75">
      <c r="A67" s="144"/>
      <c r="B67" s="3"/>
      <c r="C67" s="5"/>
      <c r="D67" s="145"/>
      <c r="E67" s="145"/>
      <c r="F67" s="5"/>
      <c r="G67" s="5"/>
      <c r="H67" s="145"/>
      <c r="I67" s="145"/>
      <c r="J67" s="145"/>
      <c r="K67" s="170"/>
      <c r="L67" s="39"/>
      <c r="M67" s="11"/>
      <c r="N67" s="146"/>
      <c r="O67" s="39"/>
      <c r="P67" s="39"/>
      <c r="Q67" s="127"/>
      <c r="R67" s="128"/>
    </row>
    <row r="68" spans="1:18" ht="15.75">
      <c r="A68" s="144"/>
      <c r="B68" s="3"/>
      <c r="C68" s="5" t="s">
        <v>21</v>
      </c>
      <c r="D68" s="145">
        <v>5.9</v>
      </c>
      <c r="E68" s="145">
        <v>5.8</v>
      </c>
      <c r="F68" s="145">
        <v>6.2</v>
      </c>
      <c r="G68" s="145">
        <v>5.9</v>
      </c>
      <c r="H68" s="145">
        <v>5.6</v>
      </c>
      <c r="I68" s="145">
        <v>6.7</v>
      </c>
      <c r="J68" s="145"/>
      <c r="K68" s="170">
        <f>(SUM(D68:I68)-MAX(D68:I68)-MIN(D68:I68))/4</f>
        <v>5.950000000000001</v>
      </c>
      <c r="L68" s="39">
        <v>50</v>
      </c>
      <c r="M68" s="11">
        <f t="shared" si="8"/>
        <v>14.875000000000002</v>
      </c>
      <c r="N68" s="146"/>
      <c r="O68" s="39"/>
      <c r="P68" s="39"/>
      <c r="Q68" s="127"/>
      <c r="R68" s="128"/>
    </row>
    <row r="69" spans="1:18" ht="15.75">
      <c r="A69" s="144"/>
      <c r="B69" s="3"/>
      <c r="C69" s="5" t="s">
        <v>22</v>
      </c>
      <c r="D69" s="145">
        <v>5.8</v>
      </c>
      <c r="E69" s="145">
        <v>5.8</v>
      </c>
      <c r="F69" s="145">
        <v>6.3</v>
      </c>
      <c r="G69" s="145">
        <v>5.6</v>
      </c>
      <c r="H69" s="145">
        <v>5.6</v>
      </c>
      <c r="I69" s="145">
        <v>6.7</v>
      </c>
      <c r="J69" s="145"/>
      <c r="K69" s="170">
        <f>(SUM(D69:I69)-MAX(D69:I69)-MIN(D69:I69))/4</f>
        <v>5.875000000000002</v>
      </c>
      <c r="L69" s="39">
        <v>30</v>
      </c>
      <c r="M69" s="11">
        <f t="shared" si="8"/>
        <v>8.812500000000002</v>
      </c>
      <c r="N69" s="146"/>
      <c r="O69" s="39"/>
      <c r="P69" s="39"/>
      <c r="Q69" s="127"/>
      <c r="R69" s="128"/>
    </row>
    <row r="70" spans="1:18" ht="16.5" thickBot="1">
      <c r="A70" s="140"/>
      <c r="B70" s="195"/>
      <c r="C70" s="147" t="s">
        <v>23</v>
      </c>
      <c r="D70" s="145">
        <v>5.7</v>
      </c>
      <c r="E70" s="145">
        <v>5.7</v>
      </c>
      <c r="F70" s="145">
        <v>6.3</v>
      </c>
      <c r="G70" s="145">
        <v>5.9</v>
      </c>
      <c r="H70" s="147">
        <v>5.6</v>
      </c>
      <c r="I70" s="145">
        <v>6.7</v>
      </c>
      <c r="J70" s="145"/>
      <c r="K70" s="170">
        <f>(SUM(D70:I70)-MAX(D70:I70)-MIN(D70:I70))/4</f>
        <v>5.900000000000002</v>
      </c>
      <c r="L70" s="134">
        <v>20</v>
      </c>
      <c r="M70" s="11">
        <f t="shared" si="8"/>
        <v>5.900000000000002</v>
      </c>
      <c r="N70" s="148"/>
      <c r="O70" s="134"/>
      <c r="P70" s="134"/>
      <c r="Q70" s="135"/>
      <c r="R70" s="136"/>
    </row>
    <row r="71" spans="1:19" ht="16.5" customHeight="1" thickBot="1">
      <c r="A71" s="149">
        <f>A63+1</f>
        <v>8</v>
      </c>
      <c r="B71" s="193" t="s">
        <v>203</v>
      </c>
      <c r="C71" s="141"/>
      <c r="D71" s="141">
        <v>1</v>
      </c>
      <c r="E71" s="141">
        <v>2</v>
      </c>
      <c r="F71" s="141">
        <v>3</v>
      </c>
      <c r="G71" s="141">
        <v>4</v>
      </c>
      <c r="H71" s="141">
        <v>5</v>
      </c>
      <c r="I71" s="141">
        <v>6</v>
      </c>
      <c r="J71" s="141">
        <v>7</v>
      </c>
      <c r="K71" s="119"/>
      <c r="L71" s="17" t="s">
        <v>17</v>
      </c>
      <c r="M71" s="142"/>
      <c r="N71" s="151">
        <f>SUM(M72:M78)</f>
        <v>59.275000000000006</v>
      </c>
      <c r="O71" s="17">
        <f>N71/2</f>
        <v>29.637500000000003</v>
      </c>
      <c r="P71" s="153">
        <v>45.516</v>
      </c>
      <c r="Q71" s="154"/>
      <c r="R71" s="143">
        <f>N71+P71</f>
        <v>104.791</v>
      </c>
      <c r="S71" s="7">
        <f>R71/2</f>
        <v>52.3955</v>
      </c>
    </row>
    <row r="72" spans="1:18" ht="16.5" customHeight="1">
      <c r="A72" s="144"/>
      <c r="B72" s="3" t="s">
        <v>104</v>
      </c>
      <c r="C72" s="5" t="s">
        <v>18</v>
      </c>
      <c r="D72" s="145">
        <v>5.8</v>
      </c>
      <c r="E72" s="145">
        <v>6.1</v>
      </c>
      <c r="F72" s="145">
        <v>5.9</v>
      </c>
      <c r="G72" s="145">
        <v>5.7</v>
      </c>
      <c r="H72" s="145">
        <v>5.8</v>
      </c>
      <c r="I72" s="145">
        <v>6</v>
      </c>
      <c r="J72" s="145"/>
      <c r="K72" s="170">
        <f>(SUM(D72:I72)-MAX(D72:I72)-MIN(D72:I72))/4</f>
        <v>5.874999999999999</v>
      </c>
      <c r="L72" s="39">
        <v>40</v>
      </c>
      <c r="M72" s="11">
        <f>K72/10*L72/2</f>
        <v>11.749999999999998</v>
      </c>
      <c r="N72" s="146"/>
      <c r="O72" s="39"/>
      <c r="P72" s="39"/>
      <c r="Q72" s="127"/>
      <c r="R72" s="128"/>
    </row>
    <row r="73" spans="1:18" ht="15.75">
      <c r="A73" s="144"/>
      <c r="B73" s="3" t="s">
        <v>204</v>
      </c>
      <c r="C73" s="5" t="s">
        <v>19</v>
      </c>
      <c r="D73" s="145">
        <v>5.6</v>
      </c>
      <c r="E73" s="145">
        <v>6.1</v>
      </c>
      <c r="F73" s="145">
        <v>6</v>
      </c>
      <c r="G73" s="145">
        <v>5.7</v>
      </c>
      <c r="H73" s="145">
        <v>5.8</v>
      </c>
      <c r="I73" s="145">
        <v>6.1</v>
      </c>
      <c r="J73" s="145"/>
      <c r="K73" s="170">
        <f>(SUM(D73:I73)-MAX(D73:I73)-MIN(D73:I73))/4</f>
        <v>5.899999999999999</v>
      </c>
      <c r="L73" s="39">
        <v>30</v>
      </c>
      <c r="M73" s="11">
        <f aca="true" t="shared" si="9" ref="M73:M78">K73/10*L73/2</f>
        <v>8.849999999999998</v>
      </c>
      <c r="N73" s="146"/>
      <c r="O73" s="39"/>
      <c r="P73" s="39"/>
      <c r="Q73" s="127"/>
      <c r="R73" s="128"/>
    </row>
    <row r="74" spans="1:18" ht="15.75">
      <c r="A74" s="144"/>
      <c r="B74" s="3"/>
      <c r="C74" s="5" t="s">
        <v>20</v>
      </c>
      <c r="D74" s="145">
        <v>5.7</v>
      </c>
      <c r="E74" s="145">
        <v>6.2</v>
      </c>
      <c r="F74" s="145">
        <v>5.9</v>
      </c>
      <c r="G74" s="145">
        <v>5.8</v>
      </c>
      <c r="H74" s="145">
        <v>5.9</v>
      </c>
      <c r="I74" s="145">
        <v>6</v>
      </c>
      <c r="J74" s="145"/>
      <c r="K74" s="170">
        <f>(SUM(D74:I74)-MAX(D74:I74)-MIN(D74:I74))/4</f>
        <v>5.9</v>
      </c>
      <c r="L74" s="39">
        <v>30</v>
      </c>
      <c r="M74" s="11">
        <f t="shared" si="9"/>
        <v>8.850000000000001</v>
      </c>
      <c r="N74" s="146"/>
      <c r="O74" s="39"/>
      <c r="P74" s="39"/>
      <c r="Q74" s="127"/>
      <c r="R74" s="128"/>
    </row>
    <row r="75" spans="1:18" ht="15.75">
      <c r="A75" s="144"/>
      <c r="B75" s="3"/>
      <c r="C75" s="5"/>
      <c r="D75" s="145"/>
      <c r="E75" s="5"/>
      <c r="F75" s="5"/>
      <c r="G75" s="5"/>
      <c r="H75" s="5"/>
      <c r="I75" s="145"/>
      <c r="J75" s="145"/>
      <c r="K75" s="170"/>
      <c r="L75" s="39"/>
      <c r="M75" s="11"/>
      <c r="N75" s="146"/>
      <c r="O75" s="39"/>
      <c r="P75" s="39"/>
      <c r="Q75" s="127"/>
      <c r="R75" s="128"/>
    </row>
    <row r="76" spans="1:18" ht="15.75">
      <c r="A76" s="144"/>
      <c r="B76" s="3"/>
      <c r="C76" s="5" t="s">
        <v>21</v>
      </c>
      <c r="D76" s="145">
        <v>6</v>
      </c>
      <c r="E76" s="145">
        <v>5.5</v>
      </c>
      <c r="F76" s="145">
        <v>6.3</v>
      </c>
      <c r="G76" s="145">
        <v>6</v>
      </c>
      <c r="H76" s="145">
        <v>5.9</v>
      </c>
      <c r="I76" s="145">
        <v>6.2</v>
      </c>
      <c r="J76" s="145"/>
      <c r="K76" s="170">
        <f>(SUM(D76:I76)-MAX(D76:I76)-MIN(D76:I76))/4</f>
        <v>6.025000000000001</v>
      </c>
      <c r="L76" s="39">
        <v>50</v>
      </c>
      <c r="M76" s="11">
        <f t="shared" si="9"/>
        <v>15.062500000000004</v>
      </c>
      <c r="N76" s="146"/>
      <c r="O76" s="39"/>
      <c r="P76" s="39"/>
      <c r="Q76" s="127"/>
      <c r="R76" s="128"/>
    </row>
    <row r="77" spans="1:18" ht="15.75">
      <c r="A77" s="144"/>
      <c r="B77" s="3"/>
      <c r="C77" s="5" t="s">
        <v>22</v>
      </c>
      <c r="D77" s="145">
        <v>5.6</v>
      </c>
      <c r="E77" s="145">
        <v>5.4</v>
      </c>
      <c r="F77" s="145">
        <v>6.3</v>
      </c>
      <c r="G77" s="145">
        <v>6.1</v>
      </c>
      <c r="H77" s="145">
        <v>5.8</v>
      </c>
      <c r="I77" s="145">
        <v>6.2</v>
      </c>
      <c r="J77" s="145"/>
      <c r="K77" s="170">
        <f>(SUM(D77:I77)-MAX(D77:I77)-MIN(D77:I77))/4</f>
        <v>5.924999999999999</v>
      </c>
      <c r="L77" s="39">
        <v>30</v>
      </c>
      <c r="M77" s="11">
        <f t="shared" si="9"/>
        <v>8.8875</v>
      </c>
      <c r="N77" s="146"/>
      <c r="O77" s="39"/>
      <c r="P77" s="39"/>
      <c r="Q77" s="127"/>
      <c r="R77" s="128"/>
    </row>
    <row r="78" spans="1:18" ht="16.5" thickBot="1">
      <c r="A78" s="140"/>
      <c r="B78" s="195"/>
      <c r="C78" s="147" t="s">
        <v>23</v>
      </c>
      <c r="D78" s="145">
        <v>5.7</v>
      </c>
      <c r="E78" s="145">
        <v>5.5</v>
      </c>
      <c r="F78" s="145">
        <v>6.4</v>
      </c>
      <c r="G78" s="147">
        <v>5.8</v>
      </c>
      <c r="H78" s="145">
        <v>5.8</v>
      </c>
      <c r="I78" s="145">
        <v>6.2</v>
      </c>
      <c r="J78" s="145"/>
      <c r="K78" s="170">
        <f>(SUM(D78:I78)-MAX(D78:I78)-MIN(D78:I78))/4</f>
        <v>5.875000000000002</v>
      </c>
      <c r="L78" s="134">
        <v>20</v>
      </c>
      <c r="M78" s="11">
        <f t="shared" si="9"/>
        <v>5.875000000000002</v>
      </c>
      <c r="N78" s="148"/>
      <c r="O78" s="134"/>
      <c r="P78" s="134"/>
      <c r="Q78" s="135"/>
      <c r="R78" s="136"/>
    </row>
    <row r="79" spans="1:19" ht="15.75" customHeight="1" thickBot="1">
      <c r="A79" s="149">
        <v>9</v>
      </c>
      <c r="B79" s="193" t="s">
        <v>106</v>
      </c>
      <c r="C79" s="141"/>
      <c r="D79" s="141">
        <v>1</v>
      </c>
      <c r="E79" s="141">
        <v>2</v>
      </c>
      <c r="F79" s="141">
        <v>3</v>
      </c>
      <c r="G79" s="141">
        <v>4</v>
      </c>
      <c r="H79" s="141">
        <v>5</v>
      </c>
      <c r="I79" s="141">
        <v>6</v>
      </c>
      <c r="J79" s="141">
        <v>7</v>
      </c>
      <c r="K79" s="119"/>
      <c r="L79" s="17" t="s">
        <v>17</v>
      </c>
      <c r="M79" s="142"/>
      <c r="N79" s="151">
        <f>SUM(M80:M86)</f>
        <v>60.95</v>
      </c>
      <c r="O79" s="17">
        <f>(N79+N80)/2</f>
        <v>30.475</v>
      </c>
      <c r="P79" s="153">
        <v>47.104</v>
      </c>
      <c r="Q79" s="154"/>
      <c r="R79" s="143">
        <f>N79+P79</f>
        <v>108.054</v>
      </c>
      <c r="S79" s="7">
        <f>R79/2</f>
        <v>54.027</v>
      </c>
    </row>
    <row r="80" spans="1:18" ht="16.5" customHeight="1">
      <c r="A80" s="144"/>
      <c r="B80" s="3" t="s">
        <v>102</v>
      </c>
      <c r="C80" s="5" t="s">
        <v>18</v>
      </c>
      <c r="D80" s="145">
        <v>6.1</v>
      </c>
      <c r="E80" s="145">
        <v>6.2</v>
      </c>
      <c r="F80" s="145">
        <v>6.3</v>
      </c>
      <c r="G80" s="145">
        <v>6.3</v>
      </c>
      <c r="H80" s="145">
        <v>6</v>
      </c>
      <c r="I80" s="145">
        <v>6.1</v>
      </c>
      <c r="J80" s="145"/>
      <c r="K80" s="170">
        <f>(SUM(D80:I80)-MAX(D80:I80)-MIN(D80:I80))/4</f>
        <v>6.175</v>
      </c>
      <c r="L80" s="39">
        <v>40</v>
      </c>
      <c r="M80" s="11">
        <f>K80/10*L80/2</f>
        <v>12.349999999999998</v>
      </c>
      <c r="N80" s="146"/>
      <c r="O80" s="39"/>
      <c r="P80" s="39"/>
      <c r="Q80" s="127"/>
      <c r="R80" s="128"/>
    </row>
    <row r="81" spans="1:18" ht="24.75" customHeight="1">
      <c r="A81" s="144"/>
      <c r="B81" s="3" t="s">
        <v>205</v>
      </c>
      <c r="C81" s="5" t="s">
        <v>19</v>
      </c>
      <c r="D81" s="145">
        <v>6</v>
      </c>
      <c r="E81" s="145">
        <v>6.2</v>
      </c>
      <c r="F81" s="145">
        <v>6.3</v>
      </c>
      <c r="G81" s="145">
        <v>6.4</v>
      </c>
      <c r="H81" s="145">
        <v>6</v>
      </c>
      <c r="I81" s="145">
        <v>6.1</v>
      </c>
      <c r="J81" s="145"/>
      <c r="K81" s="170">
        <f>(SUM(D81:I81)-MAX(D81:I81)-MIN(D81:I81))/4</f>
        <v>6.15</v>
      </c>
      <c r="L81" s="39">
        <v>30</v>
      </c>
      <c r="M81" s="11">
        <f aca="true" t="shared" si="10" ref="M81:M86">K81/10*L81/2</f>
        <v>9.225</v>
      </c>
      <c r="N81" s="146"/>
      <c r="O81" s="39"/>
      <c r="P81" s="39"/>
      <c r="Q81" s="127"/>
      <c r="R81" s="128"/>
    </row>
    <row r="82" spans="1:18" ht="15.75">
      <c r="A82" s="144"/>
      <c r="B82" s="3"/>
      <c r="C82" s="5" t="s">
        <v>20</v>
      </c>
      <c r="D82" s="145">
        <v>6.1</v>
      </c>
      <c r="E82" s="145">
        <v>6.2</v>
      </c>
      <c r="F82" s="145">
        <v>6.2</v>
      </c>
      <c r="G82" s="145">
        <v>6.2</v>
      </c>
      <c r="H82" s="145">
        <v>6.1</v>
      </c>
      <c r="I82" s="145">
        <v>6.2</v>
      </c>
      <c r="J82" s="145"/>
      <c r="K82" s="170">
        <f>(SUM(D82:I82)-MAX(D82:I82)-MIN(D82:I82))/4</f>
        <v>6.175000000000001</v>
      </c>
      <c r="L82" s="39">
        <v>30</v>
      </c>
      <c r="M82" s="11">
        <f t="shared" si="10"/>
        <v>9.262500000000001</v>
      </c>
      <c r="N82" s="146"/>
      <c r="O82" s="39"/>
      <c r="P82" s="39"/>
      <c r="Q82" s="127"/>
      <c r="R82" s="128"/>
    </row>
    <row r="83" spans="1:18" ht="15.75">
      <c r="A83" s="144"/>
      <c r="B83" s="3"/>
      <c r="C83" s="5"/>
      <c r="D83" s="145"/>
      <c r="E83" s="145"/>
      <c r="F83" s="5"/>
      <c r="G83" s="145"/>
      <c r="H83" s="5"/>
      <c r="I83" s="145"/>
      <c r="J83" s="145"/>
      <c r="K83" s="170"/>
      <c r="L83" s="39"/>
      <c r="M83" s="11"/>
      <c r="N83" s="146"/>
      <c r="O83" s="39"/>
      <c r="P83" s="39"/>
      <c r="Q83" s="127"/>
      <c r="R83" s="128"/>
    </row>
    <row r="84" spans="1:18" ht="15.75">
      <c r="A84" s="144"/>
      <c r="B84" s="3"/>
      <c r="C84" s="5" t="s">
        <v>21</v>
      </c>
      <c r="D84" s="145">
        <v>5.8</v>
      </c>
      <c r="E84" s="145">
        <v>5.8</v>
      </c>
      <c r="F84" s="145">
        <v>6.2</v>
      </c>
      <c r="G84" s="145">
        <v>6.2</v>
      </c>
      <c r="H84" s="145">
        <v>6.2</v>
      </c>
      <c r="I84" s="145">
        <v>6.3</v>
      </c>
      <c r="J84" s="145"/>
      <c r="K84" s="170">
        <f>(SUM(D84:I84)-MAX(D84:I84)-MIN(D84:I84))/4</f>
        <v>6.1</v>
      </c>
      <c r="L84" s="39">
        <v>50</v>
      </c>
      <c r="M84" s="11">
        <f t="shared" si="10"/>
        <v>15.25</v>
      </c>
      <c r="N84" s="146"/>
      <c r="O84" s="39"/>
      <c r="P84" s="39"/>
      <c r="Q84" s="127"/>
      <c r="R84" s="128"/>
    </row>
    <row r="85" spans="1:18" ht="15.75">
      <c r="A85" s="144"/>
      <c r="B85" s="3"/>
      <c r="C85" s="5" t="s">
        <v>22</v>
      </c>
      <c r="D85" s="145">
        <v>5.7</v>
      </c>
      <c r="E85" s="145">
        <v>5.7</v>
      </c>
      <c r="F85" s="145">
        <v>6.2</v>
      </c>
      <c r="G85" s="145">
        <v>6.1</v>
      </c>
      <c r="H85" s="145">
        <v>5.6</v>
      </c>
      <c r="I85" s="145">
        <v>6.2</v>
      </c>
      <c r="J85" s="145"/>
      <c r="K85" s="170">
        <f>(SUM(D85:I85)-MAX(D85:I85)-MIN(D85:I85))/4</f>
        <v>5.9250000000000025</v>
      </c>
      <c r="L85" s="39">
        <v>30</v>
      </c>
      <c r="M85" s="11">
        <f t="shared" si="10"/>
        <v>8.887500000000003</v>
      </c>
      <c r="N85" s="146"/>
      <c r="O85" s="39"/>
      <c r="P85" s="39"/>
      <c r="Q85" s="127"/>
      <c r="R85" s="150"/>
    </row>
    <row r="86" spans="1:18" ht="16.5" thickBot="1">
      <c r="A86" s="140"/>
      <c r="B86" s="195"/>
      <c r="C86" s="147" t="s">
        <v>23</v>
      </c>
      <c r="D86" s="145">
        <v>5.9</v>
      </c>
      <c r="E86" s="145">
        <v>5.8</v>
      </c>
      <c r="F86" s="145">
        <v>6.8</v>
      </c>
      <c r="G86" s="145">
        <v>6</v>
      </c>
      <c r="H86" s="145">
        <v>5.7</v>
      </c>
      <c r="I86" s="145">
        <v>6.2</v>
      </c>
      <c r="J86" s="145"/>
      <c r="K86" s="170">
        <f>(SUM(D86:I86)-MAX(D86:I86)-MIN(D86:I86))/4</f>
        <v>5.975</v>
      </c>
      <c r="L86" s="134">
        <v>20</v>
      </c>
      <c r="M86" s="11">
        <f t="shared" si="10"/>
        <v>5.975</v>
      </c>
      <c r="N86" s="148"/>
      <c r="O86" s="134"/>
      <c r="P86" s="134"/>
      <c r="Q86" s="135"/>
      <c r="R86" s="136"/>
    </row>
    <row r="87" spans="1:19" ht="18" customHeight="1" thickBot="1">
      <c r="A87" s="149">
        <f>A79+1</f>
        <v>10</v>
      </c>
      <c r="B87" s="193" t="s">
        <v>121</v>
      </c>
      <c r="C87" s="141"/>
      <c r="D87" s="141">
        <v>1</v>
      </c>
      <c r="E87" s="141">
        <v>2</v>
      </c>
      <c r="F87" s="141">
        <v>3</v>
      </c>
      <c r="G87" s="141">
        <v>4</v>
      </c>
      <c r="H87" s="141">
        <v>5</v>
      </c>
      <c r="I87" s="141">
        <v>6</v>
      </c>
      <c r="J87" s="141">
        <v>7</v>
      </c>
      <c r="K87" s="119">
        <f>(SUM(E86:J86)-MAX(E86:J86)-MIN(E86:J86))/4</f>
        <v>4.5</v>
      </c>
      <c r="L87" s="17" t="s">
        <v>17</v>
      </c>
      <c r="M87" s="142"/>
      <c r="N87" s="151">
        <f>SUM(M88:M94)</f>
        <v>62.9625</v>
      </c>
      <c r="O87" s="17">
        <f>N87/2</f>
        <v>31.48125</v>
      </c>
      <c r="P87" s="153">
        <v>47.167</v>
      </c>
      <c r="Q87" s="154"/>
      <c r="R87" s="143">
        <f>N87+P87</f>
        <v>110.12950000000001</v>
      </c>
      <c r="S87" s="7">
        <f>R87/2</f>
        <v>55.064750000000004</v>
      </c>
    </row>
    <row r="88" spans="1:18" ht="16.5" customHeight="1">
      <c r="A88" s="144"/>
      <c r="B88" s="3" t="s">
        <v>75</v>
      </c>
      <c r="C88" s="5" t="s">
        <v>18</v>
      </c>
      <c r="D88" s="145">
        <v>6.5</v>
      </c>
      <c r="E88" s="145">
        <v>6.4</v>
      </c>
      <c r="F88" s="145">
        <v>6.3</v>
      </c>
      <c r="G88" s="145">
        <v>6.7</v>
      </c>
      <c r="H88" s="145">
        <v>6.3</v>
      </c>
      <c r="I88" s="145">
        <v>6.2</v>
      </c>
      <c r="J88" s="145"/>
      <c r="K88" s="170">
        <f>(SUM(D88:I88)-MAX(D88:I88)-MIN(D88:I88))/4</f>
        <v>6.375</v>
      </c>
      <c r="L88" s="39">
        <v>40</v>
      </c>
      <c r="M88" s="11">
        <f>K88/10*L88/2</f>
        <v>12.75</v>
      </c>
      <c r="N88" s="146"/>
      <c r="O88" s="39"/>
      <c r="P88" s="39"/>
      <c r="Q88" s="127"/>
      <c r="R88" s="128"/>
    </row>
    <row r="89" spans="1:18" ht="15.75">
      <c r="A89" s="144"/>
      <c r="B89" s="3" t="s">
        <v>206</v>
      </c>
      <c r="C89" s="5" t="s">
        <v>19</v>
      </c>
      <c r="D89" s="145">
        <v>6.4</v>
      </c>
      <c r="E89" s="145">
        <v>6.4</v>
      </c>
      <c r="F89" s="145">
        <v>6.2</v>
      </c>
      <c r="G89" s="145">
        <v>6.5</v>
      </c>
      <c r="H89" s="145">
        <v>6.5</v>
      </c>
      <c r="I89" s="145">
        <v>6.3</v>
      </c>
      <c r="J89" s="145"/>
      <c r="K89" s="170">
        <f>(SUM(D89:I89)-MAX(D89:I89)-MIN(D89:I89))/4</f>
        <v>6.3999999999999995</v>
      </c>
      <c r="L89" s="39">
        <v>30</v>
      </c>
      <c r="M89" s="11">
        <f aca="true" t="shared" si="11" ref="M89:M94">K89/10*L89/2</f>
        <v>9.599999999999998</v>
      </c>
      <c r="N89" s="146"/>
      <c r="O89" s="39"/>
      <c r="P89" s="39"/>
      <c r="Q89" s="127"/>
      <c r="R89" s="128"/>
    </row>
    <row r="90" spans="1:18" ht="15.75">
      <c r="A90" s="144"/>
      <c r="B90" s="3"/>
      <c r="C90" s="5" t="s">
        <v>20</v>
      </c>
      <c r="D90" s="145">
        <v>6.5</v>
      </c>
      <c r="E90" s="145">
        <v>6.4</v>
      </c>
      <c r="F90" s="145">
        <v>6.2</v>
      </c>
      <c r="G90" s="145">
        <v>6.7</v>
      </c>
      <c r="H90" s="145">
        <v>6.5</v>
      </c>
      <c r="I90" s="145">
        <v>6.3</v>
      </c>
      <c r="J90" s="145"/>
      <c r="K90" s="170">
        <f>(SUM(D90:I90)-MAX(D90:I90)-MIN(D90:I90))/4</f>
        <v>6.424999999999999</v>
      </c>
      <c r="L90" s="39">
        <v>30</v>
      </c>
      <c r="M90" s="11">
        <f t="shared" si="11"/>
        <v>9.637499999999998</v>
      </c>
      <c r="N90" s="146"/>
      <c r="O90" s="39"/>
      <c r="P90" s="39"/>
      <c r="Q90" s="127"/>
      <c r="R90" s="128"/>
    </row>
    <row r="91" spans="1:18" ht="15.75">
      <c r="A91" s="144"/>
      <c r="B91" s="3"/>
      <c r="C91" s="5"/>
      <c r="D91" s="5"/>
      <c r="E91" s="5"/>
      <c r="F91" s="5"/>
      <c r="G91" s="5"/>
      <c r="H91" s="5"/>
      <c r="I91" s="5"/>
      <c r="J91" s="5"/>
      <c r="K91" s="170"/>
      <c r="L91" s="39"/>
      <c r="M91" s="11"/>
      <c r="N91" s="146"/>
      <c r="O91" s="39"/>
      <c r="P91" s="39"/>
      <c r="Q91" s="127"/>
      <c r="R91" s="128"/>
    </row>
    <row r="92" spans="1:18" ht="15.75">
      <c r="A92" s="144"/>
      <c r="B92" s="3"/>
      <c r="C92" s="5" t="s">
        <v>21</v>
      </c>
      <c r="D92" s="145">
        <v>6.1</v>
      </c>
      <c r="E92" s="145">
        <v>6</v>
      </c>
      <c r="F92" s="145">
        <v>6.2</v>
      </c>
      <c r="G92" s="145">
        <v>6.3</v>
      </c>
      <c r="H92" s="145">
        <v>6.1</v>
      </c>
      <c r="I92" s="145">
        <v>6.4</v>
      </c>
      <c r="J92" s="145"/>
      <c r="K92" s="170">
        <f>(SUM(D92:I92)-MAX(D92:I92)-MIN(D92:I92))/4</f>
        <v>6.175000000000001</v>
      </c>
      <c r="L92" s="39">
        <v>50</v>
      </c>
      <c r="M92" s="11">
        <f t="shared" si="11"/>
        <v>15.437500000000002</v>
      </c>
      <c r="N92" s="146"/>
      <c r="O92" s="39"/>
      <c r="P92" s="39"/>
      <c r="Q92" s="127"/>
      <c r="R92" s="128"/>
    </row>
    <row r="93" spans="1:18" ht="15.75">
      <c r="A93" s="144"/>
      <c r="B93" s="3"/>
      <c r="C93" s="5" t="s">
        <v>22</v>
      </c>
      <c r="D93" s="145">
        <v>6</v>
      </c>
      <c r="E93" s="145">
        <v>6.1</v>
      </c>
      <c r="F93" s="145">
        <v>6.3</v>
      </c>
      <c r="G93" s="145">
        <v>6.3</v>
      </c>
      <c r="H93" s="145">
        <v>6.2</v>
      </c>
      <c r="I93" s="145">
        <v>6.3</v>
      </c>
      <c r="J93" s="145"/>
      <c r="K93" s="170">
        <f>(SUM(D93:I93)-MAX(D93:I93)-MIN(D93:I93))/4</f>
        <v>6.224999999999999</v>
      </c>
      <c r="L93" s="39">
        <v>30</v>
      </c>
      <c r="M93" s="11">
        <f t="shared" si="11"/>
        <v>9.337499999999997</v>
      </c>
      <c r="N93" s="146"/>
      <c r="O93" s="39"/>
      <c r="P93" s="39"/>
      <c r="Q93" s="127"/>
      <c r="R93" s="128"/>
    </row>
    <row r="94" spans="1:18" ht="16.5" thickBot="1">
      <c r="A94" s="140"/>
      <c r="B94" s="195"/>
      <c r="C94" s="147" t="s">
        <v>23</v>
      </c>
      <c r="D94" s="145">
        <v>6.1</v>
      </c>
      <c r="E94" s="147">
        <v>6</v>
      </c>
      <c r="F94" s="145">
        <v>6.2</v>
      </c>
      <c r="G94" s="147">
        <v>6.4</v>
      </c>
      <c r="H94" s="147">
        <v>6.2</v>
      </c>
      <c r="I94" s="147">
        <v>6.3</v>
      </c>
      <c r="J94" s="147"/>
      <c r="K94" s="170">
        <f>(SUM(D94:I94)-MAX(D94:I94)-MIN(D94:I94))/4</f>
        <v>6.200000000000001</v>
      </c>
      <c r="L94" s="134">
        <v>20</v>
      </c>
      <c r="M94" s="11">
        <f t="shared" si="11"/>
        <v>6.200000000000001</v>
      </c>
      <c r="N94" s="148"/>
      <c r="O94" s="134"/>
      <c r="P94" s="134"/>
      <c r="Q94" s="135"/>
      <c r="R94" s="136"/>
    </row>
    <row r="95" spans="1:19" ht="15.75" customHeight="1" thickBot="1">
      <c r="A95" s="149">
        <f>A87+1</f>
        <v>11</v>
      </c>
      <c r="B95" s="193" t="s">
        <v>178</v>
      </c>
      <c r="C95" s="141"/>
      <c r="D95" s="141"/>
      <c r="E95" s="141">
        <v>2</v>
      </c>
      <c r="F95" s="141">
        <v>3</v>
      </c>
      <c r="G95" s="141">
        <v>4</v>
      </c>
      <c r="H95" s="141">
        <v>5</v>
      </c>
      <c r="I95" s="141">
        <v>6</v>
      </c>
      <c r="J95" s="141">
        <v>7</v>
      </c>
      <c r="K95" s="171"/>
      <c r="L95" s="17" t="s">
        <v>17</v>
      </c>
      <c r="M95" s="142"/>
      <c r="N95" s="151">
        <f>SUM(M96:M102)</f>
        <v>63.41250000000001</v>
      </c>
      <c r="O95" s="17">
        <f>N95/2</f>
        <v>31.706250000000004</v>
      </c>
      <c r="P95" s="153">
        <v>47.146</v>
      </c>
      <c r="Q95" s="154"/>
      <c r="R95" s="143">
        <f>N95+P95</f>
        <v>110.55850000000001</v>
      </c>
      <c r="S95" s="7">
        <f>R95/2</f>
        <v>55.279250000000005</v>
      </c>
    </row>
    <row r="96" spans="1:18" ht="28.5" customHeight="1">
      <c r="A96" s="144"/>
      <c r="B96" s="3" t="s">
        <v>60</v>
      </c>
      <c r="C96" s="5" t="s">
        <v>18</v>
      </c>
      <c r="D96" s="145">
        <v>6</v>
      </c>
      <c r="E96" s="145">
        <v>6.3</v>
      </c>
      <c r="F96" s="145">
        <v>6.4</v>
      </c>
      <c r="G96" s="145">
        <v>7.2</v>
      </c>
      <c r="H96" s="145">
        <v>6.4</v>
      </c>
      <c r="I96" s="145">
        <v>6.2</v>
      </c>
      <c r="J96" s="145"/>
      <c r="K96" s="170">
        <f>(SUM(D96:I96)-MAX(D96:I96)-MIN(D96:I96))/4</f>
        <v>6.325000000000002</v>
      </c>
      <c r="L96" s="39">
        <v>40</v>
      </c>
      <c r="M96" s="11">
        <f>K96/10*L96/2</f>
        <v>12.650000000000004</v>
      </c>
      <c r="N96" s="146"/>
      <c r="O96" s="39"/>
      <c r="P96" s="39"/>
      <c r="Q96" s="127"/>
      <c r="R96" s="128"/>
    </row>
    <row r="97" spans="1:18" ht="15.75">
      <c r="A97" s="144"/>
      <c r="B97" s="3"/>
      <c r="C97" s="5" t="s">
        <v>19</v>
      </c>
      <c r="D97" s="145">
        <v>5.9</v>
      </c>
      <c r="E97" s="145">
        <v>6.3</v>
      </c>
      <c r="F97" s="145">
        <v>6.4</v>
      </c>
      <c r="G97" s="145">
        <v>7</v>
      </c>
      <c r="H97" s="145">
        <v>6.4</v>
      </c>
      <c r="I97" s="145">
        <v>6.3</v>
      </c>
      <c r="J97" s="145"/>
      <c r="K97" s="170">
        <f>(SUM(D97:I97)-MAX(D97:I97)-MIN(D97:I97))/4</f>
        <v>6.35</v>
      </c>
      <c r="L97" s="39">
        <v>30</v>
      </c>
      <c r="M97" s="11">
        <f aca="true" t="shared" si="12" ref="M97:M102">K97/10*L97/2</f>
        <v>9.525</v>
      </c>
      <c r="N97" s="146"/>
      <c r="O97" s="39"/>
      <c r="P97" s="39"/>
      <c r="Q97" s="127"/>
      <c r="R97" s="128"/>
    </row>
    <row r="98" spans="1:18" ht="15.75">
      <c r="A98" s="144"/>
      <c r="B98" s="3"/>
      <c r="C98" s="5" t="s">
        <v>20</v>
      </c>
      <c r="D98" s="145">
        <v>6</v>
      </c>
      <c r="E98" s="145">
        <v>6.3</v>
      </c>
      <c r="F98" s="145">
        <v>6.3</v>
      </c>
      <c r="G98" s="145">
        <v>7.2</v>
      </c>
      <c r="H98" s="145">
        <v>6.5</v>
      </c>
      <c r="I98" s="145">
        <v>6.2</v>
      </c>
      <c r="J98" s="145"/>
      <c r="K98" s="170">
        <f>(SUM(D98:I98)-MAX(D98:I98)-MIN(D98:I98))/4</f>
        <v>6.325</v>
      </c>
      <c r="L98" s="39">
        <v>30</v>
      </c>
      <c r="M98" s="11">
        <f t="shared" si="12"/>
        <v>9.4875</v>
      </c>
      <c r="N98" s="146"/>
      <c r="O98" s="39"/>
      <c r="P98" s="39"/>
      <c r="Q98" s="127"/>
      <c r="R98" s="128"/>
    </row>
    <row r="99" spans="1:18" ht="15.75">
      <c r="A99" s="144"/>
      <c r="B99" s="3"/>
      <c r="C99" s="5"/>
      <c r="D99" s="5"/>
      <c r="E99" s="5"/>
      <c r="F99" s="5"/>
      <c r="G99" s="5"/>
      <c r="H99" s="5"/>
      <c r="I99" s="5"/>
      <c r="J99" s="5"/>
      <c r="K99" s="170"/>
      <c r="L99" s="39"/>
      <c r="M99" s="11"/>
      <c r="N99" s="146"/>
      <c r="O99" s="39"/>
      <c r="P99" s="39"/>
      <c r="Q99" s="127"/>
      <c r="R99" s="128"/>
    </row>
    <row r="100" spans="1:18" ht="15.75">
      <c r="A100" s="144"/>
      <c r="B100" s="3"/>
      <c r="C100" s="5" t="s">
        <v>21</v>
      </c>
      <c r="D100" s="145">
        <v>6.3</v>
      </c>
      <c r="E100" s="145">
        <v>6.2</v>
      </c>
      <c r="F100" s="145">
        <v>6.2</v>
      </c>
      <c r="G100" s="145">
        <v>6.5</v>
      </c>
      <c r="H100" s="145">
        <v>6.4</v>
      </c>
      <c r="I100" s="145">
        <v>6.5</v>
      </c>
      <c r="J100" s="145"/>
      <c r="K100" s="170">
        <f>(SUM(D100:I100)-MAX(D100:I100)-MIN(D100:I100))/4</f>
        <v>6.3500000000000005</v>
      </c>
      <c r="L100" s="39">
        <v>50</v>
      </c>
      <c r="M100" s="11">
        <f t="shared" si="12"/>
        <v>15.875</v>
      </c>
      <c r="N100" s="146"/>
      <c r="O100" s="39"/>
      <c r="P100" s="39"/>
      <c r="Q100" s="127"/>
      <c r="R100" s="128"/>
    </row>
    <row r="101" spans="1:18" ht="15.75">
      <c r="A101" s="144"/>
      <c r="B101" s="3"/>
      <c r="C101" s="5" t="s">
        <v>22</v>
      </c>
      <c r="D101" s="145">
        <v>6.3</v>
      </c>
      <c r="E101" s="145">
        <v>6.3</v>
      </c>
      <c r="F101" s="145">
        <v>6.3</v>
      </c>
      <c r="G101" s="145">
        <v>6.4</v>
      </c>
      <c r="H101" s="145">
        <v>6.5</v>
      </c>
      <c r="I101" s="145">
        <v>6.4</v>
      </c>
      <c r="J101" s="145"/>
      <c r="K101" s="170">
        <f>(SUM(D101:I101)-MAX(D101:I101)-MIN(D101:I101))/4</f>
        <v>6.349999999999999</v>
      </c>
      <c r="L101" s="39">
        <v>30</v>
      </c>
      <c r="M101" s="11">
        <f t="shared" si="12"/>
        <v>9.524999999999999</v>
      </c>
      <c r="N101" s="146"/>
      <c r="O101" s="39"/>
      <c r="P101" s="39"/>
      <c r="Q101" s="127"/>
      <c r="R101" s="128"/>
    </row>
    <row r="102" spans="1:18" ht="16.5" thickBot="1">
      <c r="A102" s="140"/>
      <c r="B102" s="195"/>
      <c r="C102" s="147" t="s">
        <v>23</v>
      </c>
      <c r="D102" s="147">
        <v>6</v>
      </c>
      <c r="E102" s="147">
        <v>6.3</v>
      </c>
      <c r="F102" s="147">
        <v>6.4</v>
      </c>
      <c r="G102" s="147">
        <v>6.3</v>
      </c>
      <c r="H102" s="147">
        <v>6.5</v>
      </c>
      <c r="I102" s="147">
        <v>6.4</v>
      </c>
      <c r="J102" s="147"/>
      <c r="K102" s="170">
        <f>(SUM(D102:I102)-MAX(D102:I102)-MIN(D102:I102))/4</f>
        <v>6.350000000000001</v>
      </c>
      <c r="L102" s="134">
        <v>20</v>
      </c>
      <c r="M102" s="11">
        <f t="shared" si="12"/>
        <v>6.350000000000001</v>
      </c>
      <c r="N102" s="148"/>
      <c r="O102" s="134"/>
      <c r="P102" s="134"/>
      <c r="Q102" s="135"/>
      <c r="R102" s="136"/>
    </row>
    <row r="103" spans="1:19" ht="15.75" customHeight="1" thickBot="1">
      <c r="A103" s="149">
        <f>A95+1</f>
        <v>12</v>
      </c>
      <c r="B103" s="193" t="s">
        <v>183</v>
      </c>
      <c r="C103" s="141"/>
      <c r="D103" s="141">
        <v>1</v>
      </c>
      <c r="E103" s="141">
        <v>2</v>
      </c>
      <c r="F103" s="141">
        <v>3</v>
      </c>
      <c r="G103" s="141">
        <v>4</v>
      </c>
      <c r="H103" s="141">
        <v>5</v>
      </c>
      <c r="I103" s="141">
        <v>6</v>
      </c>
      <c r="J103" s="141">
        <v>7</v>
      </c>
      <c r="K103" s="171"/>
      <c r="L103" s="17" t="s">
        <v>17</v>
      </c>
      <c r="M103" s="142"/>
      <c r="N103" s="151">
        <f>SUM(M104:M110)</f>
        <v>63.775000000000006</v>
      </c>
      <c r="O103" s="17">
        <f>N103/2</f>
        <v>31.887500000000003</v>
      </c>
      <c r="P103" s="153">
        <v>47.826</v>
      </c>
      <c r="Q103" s="154"/>
      <c r="R103" s="143">
        <f>N103+P103</f>
        <v>111.601</v>
      </c>
      <c r="S103" s="7">
        <f>R103/2</f>
        <v>55.8005</v>
      </c>
    </row>
    <row r="104" spans="1:18" ht="15.75" customHeight="1">
      <c r="A104" s="144"/>
      <c r="B104" s="3" t="s">
        <v>79</v>
      </c>
      <c r="C104" s="5" t="s">
        <v>18</v>
      </c>
      <c r="D104" s="145">
        <v>6.5</v>
      </c>
      <c r="E104" s="145">
        <v>6.1</v>
      </c>
      <c r="F104" s="145">
        <v>6.5</v>
      </c>
      <c r="G104" s="145">
        <v>7</v>
      </c>
      <c r="H104" s="145">
        <v>6.1</v>
      </c>
      <c r="I104" s="145">
        <v>6.4</v>
      </c>
      <c r="J104" s="145"/>
      <c r="K104" s="170">
        <f>(SUM(D104:I104)-MAX(D104:I104)-MIN(D104:I104))/4</f>
        <v>6.375</v>
      </c>
      <c r="L104" s="39">
        <v>40</v>
      </c>
      <c r="M104" s="11">
        <f>K104/10*L104/2</f>
        <v>12.75</v>
      </c>
      <c r="N104" s="146"/>
      <c r="O104" s="39"/>
      <c r="P104" s="39"/>
      <c r="Q104" s="127"/>
      <c r="R104" s="128"/>
    </row>
    <row r="105" spans="1:18" ht="15.75">
      <c r="A105" s="144"/>
      <c r="B105" s="3" t="s">
        <v>207</v>
      </c>
      <c r="C105" s="5" t="s">
        <v>19</v>
      </c>
      <c r="D105" s="145">
        <v>6.3</v>
      </c>
      <c r="E105" s="145">
        <v>6</v>
      </c>
      <c r="F105" s="145">
        <v>6.5</v>
      </c>
      <c r="G105" s="145">
        <v>7.3</v>
      </c>
      <c r="H105" s="145">
        <v>6</v>
      </c>
      <c r="I105" s="145">
        <v>6.3</v>
      </c>
      <c r="J105" s="145"/>
      <c r="K105" s="170">
        <f>(SUM(D105:I105)-MAX(D105:I105)-MIN(D105:I105))/4</f>
        <v>6.2749999999999995</v>
      </c>
      <c r="L105" s="39">
        <v>30</v>
      </c>
      <c r="M105" s="11">
        <f aca="true" t="shared" si="13" ref="M105:M110">K105/10*L105/2</f>
        <v>9.4125</v>
      </c>
      <c r="N105" s="146"/>
      <c r="O105" s="39"/>
      <c r="P105" s="39"/>
      <c r="Q105" s="127"/>
      <c r="R105" s="128"/>
    </row>
    <row r="106" spans="1:18" ht="15.75">
      <c r="A106" s="144"/>
      <c r="B106" s="3"/>
      <c r="C106" s="5" t="s">
        <v>20</v>
      </c>
      <c r="D106" s="145">
        <v>6.5</v>
      </c>
      <c r="E106" s="145">
        <v>6.3</v>
      </c>
      <c r="F106" s="145">
        <v>6.5</v>
      </c>
      <c r="G106" s="145">
        <v>7.4</v>
      </c>
      <c r="H106" s="145">
        <v>6.1</v>
      </c>
      <c r="I106" s="145">
        <v>6.4</v>
      </c>
      <c r="J106" s="145"/>
      <c r="K106" s="170">
        <f>(SUM(D106:I106)-MAX(D106:I106)-MIN(D106:I106))/4</f>
        <v>6.425000000000001</v>
      </c>
      <c r="L106" s="39">
        <v>30</v>
      </c>
      <c r="M106" s="11">
        <f t="shared" si="13"/>
        <v>9.637500000000001</v>
      </c>
      <c r="N106" s="146"/>
      <c r="O106" s="39"/>
      <c r="P106" s="39"/>
      <c r="Q106" s="127"/>
      <c r="R106" s="128"/>
    </row>
    <row r="107" spans="1:18" ht="15.75">
      <c r="A107" s="144"/>
      <c r="B107" s="3"/>
      <c r="C107" s="5"/>
      <c r="D107" s="5"/>
      <c r="E107" s="5"/>
      <c r="F107" s="5"/>
      <c r="G107" s="5"/>
      <c r="H107" s="5"/>
      <c r="I107" s="5"/>
      <c r="J107" s="5"/>
      <c r="K107" s="170"/>
      <c r="L107" s="39"/>
      <c r="M107" s="11"/>
      <c r="N107" s="146"/>
      <c r="O107" s="39"/>
      <c r="P107" s="39"/>
      <c r="Q107" s="127"/>
      <c r="R107" s="128"/>
    </row>
    <row r="108" spans="1:18" ht="15.75">
      <c r="A108" s="144"/>
      <c r="B108" s="3"/>
      <c r="C108" s="5" t="s">
        <v>21</v>
      </c>
      <c r="D108" s="145">
        <v>6.2</v>
      </c>
      <c r="E108" s="145">
        <v>6.6</v>
      </c>
      <c r="F108" s="145">
        <v>6.4</v>
      </c>
      <c r="G108" s="145">
        <v>6.3</v>
      </c>
      <c r="H108" s="145">
        <v>6.3</v>
      </c>
      <c r="I108" s="145">
        <v>6.6</v>
      </c>
      <c r="J108" s="145"/>
      <c r="K108" s="170">
        <f>(SUM(D108:I108)-MAX(D108:I108)-MIN(D108:I108))/4</f>
        <v>6.400000000000001</v>
      </c>
      <c r="L108" s="39">
        <v>50</v>
      </c>
      <c r="M108" s="11">
        <f t="shared" si="13"/>
        <v>16.000000000000004</v>
      </c>
      <c r="N108" s="146"/>
      <c r="O108" s="39"/>
      <c r="P108" s="39"/>
      <c r="Q108" s="127"/>
      <c r="R108" s="128"/>
    </row>
    <row r="109" spans="1:18" ht="15.75">
      <c r="A109" s="144"/>
      <c r="B109" s="3"/>
      <c r="C109" s="5" t="s">
        <v>22</v>
      </c>
      <c r="D109" s="145">
        <v>6.2</v>
      </c>
      <c r="E109" s="145">
        <v>6.6</v>
      </c>
      <c r="F109" s="145">
        <v>6.3</v>
      </c>
      <c r="G109" s="145">
        <v>6.4</v>
      </c>
      <c r="H109" s="145">
        <v>6.4</v>
      </c>
      <c r="I109" s="145">
        <v>6.5</v>
      </c>
      <c r="J109" s="145"/>
      <c r="K109" s="170">
        <f>(SUM(D109:I109)-MAX(D109:I109)-MIN(D109:I109))/4</f>
        <v>6.3999999999999995</v>
      </c>
      <c r="L109" s="39">
        <v>30</v>
      </c>
      <c r="M109" s="11">
        <f t="shared" si="13"/>
        <v>9.599999999999998</v>
      </c>
      <c r="N109" s="146"/>
      <c r="O109" s="39"/>
      <c r="P109" s="39"/>
      <c r="Q109" s="127"/>
      <c r="R109" s="128"/>
    </row>
    <row r="110" spans="1:18" ht="16.5" thickBot="1">
      <c r="A110" s="140"/>
      <c r="B110" s="195"/>
      <c r="C110" s="147" t="s">
        <v>23</v>
      </c>
      <c r="D110" s="147">
        <v>6</v>
      </c>
      <c r="E110" s="147">
        <v>6.7</v>
      </c>
      <c r="F110" s="147">
        <v>6.4</v>
      </c>
      <c r="G110" s="147">
        <v>6.2</v>
      </c>
      <c r="H110" s="147">
        <v>6.4</v>
      </c>
      <c r="I110" s="147">
        <v>6.5</v>
      </c>
      <c r="J110" s="147"/>
      <c r="K110" s="170">
        <f>(SUM(D110:I110)-MAX(D110:I110)-MIN(D110:I110))/4</f>
        <v>6.375000000000001</v>
      </c>
      <c r="L110" s="134">
        <v>20</v>
      </c>
      <c r="M110" s="11">
        <f t="shared" si="13"/>
        <v>6.375000000000001</v>
      </c>
      <c r="N110" s="148"/>
      <c r="O110" s="134"/>
      <c r="P110" s="134"/>
      <c r="Q110" s="135"/>
      <c r="R110" s="136"/>
    </row>
    <row r="111" spans="1:19" ht="15.75" customHeight="1" thickBot="1">
      <c r="A111" s="149">
        <f>A103+1</f>
        <v>13</v>
      </c>
      <c r="B111" s="193" t="s">
        <v>91</v>
      </c>
      <c r="C111" s="141"/>
      <c r="D111" s="141">
        <v>1</v>
      </c>
      <c r="E111" s="141">
        <v>2</v>
      </c>
      <c r="F111" s="141">
        <v>3</v>
      </c>
      <c r="G111" s="141">
        <v>4</v>
      </c>
      <c r="H111" s="141">
        <v>5</v>
      </c>
      <c r="I111" s="141">
        <v>6</v>
      </c>
      <c r="J111" s="141">
        <v>7</v>
      </c>
      <c r="K111" s="171"/>
      <c r="L111" s="17" t="s">
        <v>17</v>
      </c>
      <c r="M111" s="142"/>
      <c r="N111" s="151">
        <f>SUM(M112:M118)</f>
        <v>65.125</v>
      </c>
      <c r="O111" s="17">
        <f>N111/2</f>
        <v>32.5625</v>
      </c>
      <c r="P111" s="153">
        <v>49.718</v>
      </c>
      <c r="Q111" s="154"/>
      <c r="R111" s="143">
        <f>N111+P111</f>
        <v>114.843</v>
      </c>
      <c r="S111" s="7">
        <f>R111/2</f>
        <v>57.4215</v>
      </c>
    </row>
    <row r="112" spans="1:18" ht="16.5" customHeight="1">
      <c r="A112" s="144"/>
      <c r="B112" s="3" t="s">
        <v>188</v>
      </c>
      <c r="C112" s="5" t="s">
        <v>18</v>
      </c>
      <c r="D112" s="145">
        <v>6.6</v>
      </c>
      <c r="E112" s="145">
        <v>6.5</v>
      </c>
      <c r="F112" s="145">
        <v>6.6</v>
      </c>
      <c r="G112" s="145">
        <v>7.2</v>
      </c>
      <c r="H112" s="145">
        <v>6.5</v>
      </c>
      <c r="I112" s="145">
        <v>6.1</v>
      </c>
      <c r="J112" s="145"/>
      <c r="K112" s="170">
        <f>(SUM(D112:I112)-MAX(D112:I112)-MIN(D112:I112))/4</f>
        <v>6.549999999999999</v>
      </c>
      <c r="L112" s="39">
        <v>40</v>
      </c>
      <c r="M112" s="11">
        <f>K112/10*L112/2</f>
        <v>13.099999999999998</v>
      </c>
      <c r="N112" s="146"/>
      <c r="O112" s="39"/>
      <c r="P112" s="39"/>
      <c r="Q112" s="127"/>
      <c r="R112" s="128"/>
    </row>
    <row r="113" spans="1:18" ht="15.75">
      <c r="A113" s="144"/>
      <c r="B113" s="3" t="s">
        <v>206</v>
      </c>
      <c r="C113" s="5" t="s">
        <v>19</v>
      </c>
      <c r="D113" s="145">
        <v>6.5</v>
      </c>
      <c r="E113" s="145">
        <v>6.5</v>
      </c>
      <c r="F113" s="145">
        <v>6.6</v>
      </c>
      <c r="G113" s="145">
        <v>6.9</v>
      </c>
      <c r="H113" s="145">
        <v>6.6</v>
      </c>
      <c r="I113" s="145">
        <v>6.2</v>
      </c>
      <c r="J113" s="145"/>
      <c r="K113" s="170">
        <f>(SUM(D113:I113)-MAX(D113:I113)-MIN(D113:I113))/4</f>
        <v>6.550000000000002</v>
      </c>
      <c r="L113" s="39">
        <v>30</v>
      </c>
      <c r="M113" s="11">
        <f aca="true" t="shared" si="14" ref="M113:M118">K113/10*L113/2</f>
        <v>9.825000000000003</v>
      </c>
      <c r="N113" s="146"/>
      <c r="O113" s="39"/>
      <c r="P113" s="39"/>
      <c r="Q113" s="127"/>
      <c r="R113" s="128"/>
    </row>
    <row r="114" spans="1:18" ht="15.75">
      <c r="A114" s="144"/>
      <c r="B114" s="3"/>
      <c r="C114" s="5" t="s">
        <v>20</v>
      </c>
      <c r="D114" s="145">
        <v>6.6</v>
      </c>
      <c r="E114" s="145">
        <v>6.5</v>
      </c>
      <c r="F114" s="145">
        <v>6.6</v>
      </c>
      <c r="G114" s="145">
        <v>7.3</v>
      </c>
      <c r="H114" s="145">
        <v>6.8</v>
      </c>
      <c r="I114" s="145">
        <v>6.1</v>
      </c>
      <c r="J114" s="145"/>
      <c r="K114" s="170">
        <f>(SUM(D114:I114)-MAX(D114:I114)-MIN(D114:I114))/4</f>
        <v>6.625</v>
      </c>
      <c r="L114" s="39">
        <v>30</v>
      </c>
      <c r="M114" s="11">
        <f t="shared" si="14"/>
        <v>9.9375</v>
      </c>
      <c r="N114" s="146"/>
      <c r="O114" s="39"/>
      <c r="P114" s="39"/>
      <c r="Q114" s="127"/>
      <c r="R114" s="128"/>
    </row>
    <row r="115" spans="1:18" ht="15.75">
      <c r="A115" s="144"/>
      <c r="B115" s="3"/>
      <c r="C115" s="5"/>
      <c r="D115" s="5"/>
      <c r="E115" s="5"/>
      <c r="F115" s="5"/>
      <c r="G115" s="5"/>
      <c r="H115" s="5"/>
      <c r="I115" s="5"/>
      <c r="J115" s="5"/>
      <c r="K115" s="170"/>
      <c r="L115" s="39"/>
      <c r="M115" s="11"/>
      <c r="N115" s="146"/>
      <c r="O115" s="39"/>
      <c r="P115" s="39"/>
      <c r="Q115" s="127"/>
      <c r="R115" s="128"/>
    </row>
    <row r="116" spans="1:18" ht="15.75">
      <c r="A116" s="144"/>
      <c r="B116" s="3"/>
      <c r="C116" s="5" t="s">
        <v>21</v>
      </c>
      <c r="D116" s="145">
        <v>6.4</v>
      </c>
      <c r="E116" s="145">
        <v>6.6</v>
      </c>
      <c r="F116" s="145">
        <v>6.6</v>
      </c>
      <c r="G116" s="145">
        <v>6.2</v>
      </c>
      <c r="H116" s="145">
        <v>6.5</v>
      </c>
      <c r="I116" s="145">
        <v>6.4</v>
      </c>
      <c r="J116" s="145"/>
      <c r="K116" s="170">
        <f>(SUM(D116:I116)-MAX(D116:I116)-MIN(D116:I116))/4</f>
        <v>6.474999999999999</v>
      </c>
      <c r="L116" s="39">
        <v>50</v>
      </c>
      <c r="M116" s="11">
        <f t="shared" si="14"/>
        <v>16.187499999999996</v>
      </c>
      <c r="N116" s="146"/>
      <c r="O116" s="39"/>
      <c r="P116" s="39"/>
      <c r="Q116" s="127"/>
      <c r="R116" s="128"/>
    </row>
    <row r="117" spans="1:18" ht="15.75">
      <c r="A117" s="144"/>
      <c r="B117" s="3"/>
      <c r="C117" s="5" t="s">
        <v>22</v>
      </c>
      <c r="D117" s="145">
        <v>6.3</v>
      </c>
      <c r="E117" s="145">
        <v>6.7</v>
      </c>
      <c r="F117" s="145">
        <v>6.5</v>
      </c>
      <c r="G117" s="145">
        <v>6.2</v>
      </c>
      <c r="H117" s="145">
        <v>6.5</v>
      </c>
      <c r="I117" s="145">
        <v>6.3</v>
      </c>
      <c r="J117" s="145"/>
      <c r="K117" s="170">
        <f>(SUM(D117:I117)-MAX(D117:I117)-MIN(D117:I117))/4</f>
        <v>6.4</v>
      </c>
      <c r="L117" s="39">
        <v>30</v>
      </c>
      <c r="M117" s="11">
        <f t="shared" si="14"/>
        <v>9.6</v>
      </c>
      <c r="N117" s="146"/>
      <c r="O117" s="39"/>
      <c r="P117" s="39"/>
      <c r="Q117" s="127"/>
      <c r="R117" s="128"/>
    </row>
    <row r="118" spans="1:18" ht="16.5" thickBot="1">
      <c r="A118" s="140"/>
      <c r="B118" s="195"/>
      <c r="C118" s="147" t="s">
        <v>23</v>
      </c>
      <c r="D118" s="147">
        <v>6.4</v>
      </c>
      <c r="E118" s="147">
        <v>6.7</v>
      </c>
      <c r="F118" s="147">
        <v>6.7</v>
      </c>
      <c r="G118" s="147">
        <v>6.2</v>
      </c>
      <c r="H118" s="147">
        <v>6.5</v>
      </c>
      <c r="I118" s="147">
        <v>6.3</v>
      </c>
      <c r="J118" s="147"/>
      <c r="K118" s="170">
        <f>(SUM(D118:I118)-MAX(D118:I118)-MIN(D118:I118))/4</f>
        <v>6.474999999999999</v>
      </c>
      <c r="L118" s="134">
        <v>20</v>
      </c>
      <c r="M118" s="11">
        <f t="shared" si="14"/>
        <v>6.474999999999999</v>
      </c>
      <c r="N118" s="148"/>
      <c r="O118" s="134"/>
      <c r="P118" s="134"/>
      <c r="Q118" s="135"/>
      <c r="R118" s="136"/>
    </row>
    <row r="119" spans="1:19" ht="18" customHeight="1" thickBot="1">
      <c r="A119" s="149">
        <f>A111+1</f>
        <v>14</v>
      </c>
      <c r="B119" s="193" t="s">
        <v>146</v>
      </c>
      <c r="C119" s="141"/>
      <c r="D119" s="141">
        <v>1</v>
      </c>
      <c r="E119" s="141">
        <v>2</v>
      </c>
      <c r="F119" s="141">
        <v>3</v>
      </c>
      <c r="G119" s="141">
        <v>4</v>
      </c>
      <c r="H119" s="141">
        <v>5</v>
      </c>
      <c r="I119" s="141">
        <v>6</v>
      </c>
      <c r="J119" s="141">
        <v>7</v>
      </c>
      <c r="K119" s="171"/>
      <c r="L119" s="17" t="s">
        <v>17</v>
      </c>
      <c r="M119" s="142"/>
      <c r="N119" s="151">
        <f>SUM(M120:M126)</f>
        <v>64.2375</v>
      </c>
      <c r="O119" s="17">
        <f>N119/2</f>
        <v>32.11875</v>
      </c>
      <c r="P119" s="153">
        <v>52.864</v>
      </c>
      <c r="Q119" s="154"/>
      <c r="R119" s="143">
        <f>N119+P119</f>
        <v>117.10149999999999</v>
      </c>
      <c r="S119" s="7">
        <f>R119/2</f>
        <v>58.550749999999994</v>
      </c>
    </row>
    <row r="120" spans="1:18" ht="17.25" customHeight="1">
      <c r="A120" s="144"/>
      <c r="B120" s="3" t="s">
        <v>149</v>
      </c>
      <c r="C120" s="5" t="s">
        <v>18</v>
      </c>
      <c r="D120" s="145">
        <v>6.5</v>
      </c>
      <c r="E120" s="145">
        <v>6.4</v>
      </c>
      <c r="F120" s="145">
        <v>6.4</v>
      </c>
      <c r="G120" s="145">
        <v>7.4</v>
      </c>
      <c r="H120" s="145">
        <v>6.2</v>
      </c>
      <c r="I120" s="145">
        <v>6.1</v>
      </c>
      <c r="J120" s="145"/>
      <c r="K120" s="170">
        <f>(SUM(D120:I120)-MAX(D120:I120)-MIN(D120:I120))/4</f>
        <v>6.375000000000002</v>
      </c>
      <c r="L120" s="39">
        <v>40</v>
      </c>
      <c r="M120" s="11">
        <f>K120/10*L120/2</f>
        <v>12.750000000000004</v>
      </c>
      <c r="N120" s="146"/>
      <c r="O120" s="39"/>
      <c r="P120" s="39"/>
      <c r="Q120" s="127"/>
      <c r="R120" s="128"/>
    </row>
    <row r="121" spans="1:18" ht="15.75">
      <c r="A121" s="144"/>
      <c r="B121" s="3" t="s">
        <v>202</v>
      </c>
      <c r="C121" s="5" t="s">
        <v>19</v>
      </c>
      <c r="D121" s="145">
        <v>6.5</v>
      </c>
      <c r="E121" s="145">
        <v>6.4</v>
      </c>
      <c r="F121" s="145">
        <v>6.4</v>
      </c>
      <c r="G121" s="145">
        <v>7.5</v>
      </c>
      <c r="H121" s="145">
        <v>6.2</v>
      </c>
      <c r="I121" s="145">
        <v>6</v>
      </c>
      <c r="J121" s="145"/>
      <c r="K121" s="170">
        <f>(SUM(D121:I121)-MAX(D121:I121)-MIN(D121:I121))/4</f>
        <v>6.375</v>
      </c>
      <c r="L121" s="39">
        <v>30</v>
      </c>
      <c r="M121" s="11">
        <f aca="true" t="shared" si="15" ref="M121:M126">K121/10*L121/2</f>
        <v>9.5625</v>
      </c>
      <c r="N121" s="146"/>
      <c r="O121" s="39"/>
      <c r="P121" s="39"/>
      <c r="Q121" s="127"/>
      <c r="R121" s="128"/>
    </row>
    <row r="122" spans="1:18" ht="15.75">
      <c r="A122" s="144"/>
      <c r="B122" s="3"/>
      <c r="C122" s="5" t="s">
        <v>20</v>
      </c>
      <c r="D122" s="145">
        <v>6.6</v>
      </c>
      <c r="E122" s="145">
        <v>6.7</v>
      </c>
      <c r="F122" s="145">
        <v>6.5</v>
      </c>
      <c r="G122" s="145">
        <v>7.6</v>
      </c>
      <c r="H122" s="145">
        <v>6.3</v>
      </c>
      <c r="I122" s="145">
        <v>6.1</v>
      </c>
      <c r="J122" s="145"/>
      <c r="K122" s="170">
        <f>(SUM(D122:I122)-MAX(D122:I122)-MIN(D122:I122))/4</f>
        <v>6.524999999999999</v>
      </c>
      <c r="L122" s="39">
        <v>30</v>
      </c>
      <c r="M122" s="11">
        <f t="shared" si="15"/>
        <v>9.787499999999998</v>
      </c>
      <c r="N122" s="146"/>
      <c r="O122" s="39"/>
      <c r="P122" s="39"/>
      <c r="Q122" s="127"/>
      <c r="R122" s="128"/>
    </row>
    <row r="123" spans="1:18" ht="15.75">
      <c r="A123" s="144"/>
      <c r="B123" s="3"/>
      <c r="C123" s="5"/>
      <c r="D123" s="5"/>
      <c r="E123" s="5"/>
      <c r="F123" s="5"/>
      <c r="G123" s="5"/>
      <c r="H123" s="5"/>
      <c r="I123" s="5"/>
      <c r="J123" s="5"/>
      <c r="K123" s="170"/>
      <c r="L123" s="39"/>
      <c r="M123" s="11"/>
      <c r="N123" s="146"/>
      <c r="O123" s="39"/>
      <c r="P123" s="39"/>
      <c r="Q123" s="127"/>
      <c r="R123" s="128"/>
    </row>
    <row r="124" spans="1:18" ht="15.75">
      <c r="A124" s="144"/>
      <c r="B124" s="3"/>
      <c r="C124" s="5" t="s">
        <v>21</v>
      </c>
      <c r="D124" s="145">
        <v>6.3</v>
      </c>
      <c r="E124" s="145">
        <v>6.5</v>
      </c>
      <c r="F124" s="145">
        <v>6.5</v>
      </c>
      <c r="G124" s="145">
        <v>6.4</v>
      </c>
      <c r="H124" s="145">
        <v>6.7</v>
      </c>
      <c r="I124" s="145">
        <v>6.4</v>
      </c>
      <c r="J124" s="145"/>
      <c r="K124" s="170">
        <f>(SUM(D124:I124)-MAX(D124:I124)-MIN(D124:I124))/4</f>
        <v>6.45</v>
      </c>
      <c r="L124" s="39">
        <v>50</v>
      </c>
      <c r="M124" s="11">
        <f t="shared" si="15"/>
        <v>16.125</v>
      </c>
      <c r="N124" s="146"/>
      <c r="O124" s="39"/>
      <c r="P124" s="39"/>
      <c r="Q124" s="127"/>
      <c r="R124" s="128"/>
    </row>
    <row r="125" spans="1:18" ht="15.75">
      <c r="A125" s="144"/>
      <c r="B125" s="3"/>
      <c r="C125" s="5" t="s">
        <v>22</v>
      </c>
      <c r="D125" s="145">
        <v>6.4</v>
      </c>
      <c r="E125" s="145">
        <v>6.6</v>
      </c>
      <c r="F125" s="145">
        <v>6.4</v>
      </c>
      <c r="G125" s="145">
        <v>6.3</v>
      </c>
      <c r="H125" s="145">
        <v>6.6</v>
      </c>
      <c r="I125" s="145">
        <v>6.3</v>
      </c>
      <c r="J125" s="145"/>
      <c r="K125" s="170">
        <f>(SUM(D125:I125)-MAX(D125:I125)-MIN(D125:I125))/4</f>
        <v>6.424999999999998</v>
      </c>
      <c r="L125" s="39">
        <v>30</v>
      </c>
      <c r="M125" s="11">
        <f t="shared" si="15"/>
        <v>9.637499999999998</v>
      </c>
      <c r="N125" s="146"/>
      <c r="O125" s="39"/>
      <c r="P125" s="39"/>
      <c r="Q125" s="127"/>
      <c r="R125" s="128"/>
    </row>
    <row r="126" spans="1:18" ht="16.5" thickBot="1">
      <c r="A126" s="140"/>
      <c r="B126" s="195"/>
      <c r="C126" s="147" t="s">
        <v>23</v>
      </c>
      <c r="D126" s="147">
        <v>6.1</v>
      </c>
      <c r="E126" s="147">
        <v>6.5</v>
      </c>
      <c r="F126" s="147">
        <v>6.4</v>
      </c>
      <c r="G126" s="147">
        <v>6.3</v>
      </c>
      <c r="H126" s="147">
        <v>6.7</v>
      </c>
      <c r="I126" s="147">
        <v>6.3</v>
      </c>
      <c r="J126" s="147"/>
      <c r="K126" s="170">
        <f>(SUM(D126:I126)-MAX(D126:I126)-MIN(D126:I126))/4</f>
        <v>6.375</v>
      </c>
      <c r="L126" s="134">
        <v>20</v>
      </c>
      <c r="M126" s="11">
        <f t="shared" si="15"/>
        <v>6.375</v>
      </c>
      <c r="N126" s="148"/>
      <c r="O126" s="134"/>
      <c r="P126" s="134"/>
      <c r="Q126" s="135"/>
      <c r="R126" s="136"/>
    </row>
    <row r="127" spans="1:19" ht="18" customHeight="1" thickBot="1">
      <c r="A127" s="149">
        <f>A119+1</f>
        <v>15</v>
      </c>
      <c r="B127" s="193" t="s">
        <v>177</v>
      </c>
      <c r="C127" s="141"/>
      <c r="D127" s="141">
        <v>1</v>
      </c>
      <c r="E127" s="141">
        <v>2</v>
      </c>
      <c r="F127" s="141">
        <v>3</v>
      </c>
      <c r="G127" s="141">
        <v>4</v>
      </c>
      <c r="H127" s="141">
        <v>5</v>
      </c>
      <c r="I127" s="141">
        <v>6</v>
      </c>
      <c r="J127" s="141">
        <v>7</v>
      </c>
      <c r="K127" s="171"/>
      <c r="L127" s="17" t="s">
        <v>17</v>
      </c>
      <c r="M127" s="142"/>
      <c r="N127" s="151">
        <f>SUM(M128:M134)</f>
        <v>68.675</v>
      </c>
      <c r="O127" s="17">
        <f>N127/2</f>
        <v>34.3375</v>
      </c>
      <c r="P127" s="153">
        <v>53.633</v>
      </c>
      <c r="Q127" s="154"/>
      <c r="R127" s="143">
        <f>N127+P127</f>
        <v>122.30799999999999</v>
      </c>
      <c r="S127" s="7">
        <f>R127/2</f>
        <v>61.153999999999996</v>
      </c>
    </row>
    <row r="128" spans="1:18" ht="28.5" customHeight="1">
      <c r="A128" s="144"/>
      <c r="B128" s="3" t="s">
        <v>150</v>
      </c>
      <c r="C128" s="5" t="s">
        <v>18</v>
      </c>
      <c r="D128" s="145">
        <v>6.6</v>
      </c>
      <c r="E128" s="145">
        <v>6.6</v>
      </c>
      <c r="F128" s="145">
        <v>6.7</v>
      </c>
      <c r="G128" s="145">
        <v>7.3</v>
      </c>
      <c r="H128" s="145">
        <v>6.9</v>
      </c>
      <c r="I128" s="145">
        <v>7.2</v>
      </c>
      <c r="J128" s="145"/>
      <c r="K128" s="170">
        <f>(SUM(D128:I128)-MAX(D128:I128)-MIN(D128:I128))/4</f>
        <v>6.850000000000001</v>
      </c>
      <c r="L128" s="39">
        <v>40</v>
      </c>
      <c r="M128" s="11">
        <f>K128/10*L128/2</f>
        <v>13.700000000000003</v>
      </c>
      <c r="N128" s="146"/>
      <c r="O128" s="39"/>
      <c r="P128" s="39"/>
      <c r="Q128" s="127"/>
      <c r="R128" s="128"/>
    </row>
    <row r="129" spans="1:18" ht="15.75">
      <c r="A129" s="144"/>
      <c r="B129" s="3" t="s">
        <v>207</v>
      </c>
      <c r="C129" s="5" t="s">
        <v>19</v>
      </c>
      <c r="D129" s="145">
        <v>6.6</v>
      </c>
      <c r="E129" s="145">
        <v>6.6</v>
      </c>
      <c r="F129" s="145">
        <v>6.7</v>
      </c>
      <c r="G129" s="145">
        <v>7.5</v>
      </c>
      <c r="H129" s="145">
        <v>6.9</v>
      </c>
      <c r="I129" s="145">
        <v>7.2</v>
      </c>
      <c r="J129" s="145"/>
      <c r="K129" s="170">
        <f>(SUM(D129:I129)-MAX(D129:I129)-MIN(D129:I129))/4</f>
        <v>6.85</v>
      </c>
      <c r="L129" s="39">
        <v>30</v>
      </c>
      <c r="M129" s="11">
        <f aca="true" t="shared" si="16" ref="M129:M134">K129/10*L129/2</f>
        <v>10.274999999999999</v>
      </c>
      <c r="N129" s="146"/>
      <c r="O129" s="39"/>
      <c r="P129" s="39"/>
      <c r="Q129" s="127"/>
      <c r="R129" s="128"/>
    </row>
    <row r="130" spans="1:18" ht="15.75">
      <c r="A130" s="144"/>
      <c r="B130" s="3"/>
      <c r="C130" s="5" t="s">
        <v>20</v>
      </c>
      <c r="D130" s="145">
        <v>6.7</v>
      </c>
      <c r="E130" s="145">
        <v>6.8</v>
      </c>
      <c r="F130" s="145">
        <v>6.7</v>
      </c>
      <c r="G130" s="145">
        <v>7.5</v>
      </c>
      <c r="H130" s="145">
        <v>7.1</v>
      </c>
      <c r="I130" s="145">
        <v>7.2</v>
      </c>
      <c r="J130" s="145"/>
      <c r="K130" s="170">
        <f>(SUM(D130:I130)-MAX(D130:I130)-MIN(D130:I130))/4</f>
        <v>6.95</v>
      </c>
      <c r="L130" s="39">
        <v>30</v>
      </c>
      <c r="M130" s="11">
        <f t="shared" si="16"/>
        <v>10.425</v>
      </c>
      <c r="N130" s="146"/>
      <c r="O130" s="39"/>
      <c r="P130" s="39"/>
      <c r="Q130" s="127"/>
      <c r="R130" s="128"/>
    </row>
    <row r="131" spans="1:18" ht="15.75">
      <c r="A131" s="144"/>
      <c r="B131" s="3"/>
      <c r="C131" s="5"/>
      <c r="D131" s="5"/>
      <c r="E131" s="5"/>
      <c r="F131" s="5"/>
      <c r="G131" s="5"/>
      <c r="H131" s="5"/>
      <c r="I131" s="5"/>
      <c r="J131" s="5"/>
      <c r="K131" s="170"/>
      <c r="L131" s="39"/>
      <c r="M131" s="11"/>
      <c r="N131" s="146"/>
      <c r="O131" s="39"/>
      <c r="P131" s="39"/>
      <c r="Q131" s="127"/>
      <c r="R131" s="128"/>
    </row>
    <row r="132" spans="1:18" ht="15.75">
      <c r="A132" s="144"/>
      <c r="B132" s="3"/>
      <c r="C132" s="5" t="s">
        <v>21</v>
      </c>
      <c r="D132" s="145">
        <v>6.5</v>
      </c>
      <c r="E132" s="145">
        <v>7</v>
      </c>
      <c r="F132" s="145">
        <v>6.7</v>
      </c>
      <c r="G132" s="145">
        <v>6.7</v>
      </c>
      <c r="H132" s="145">
        <v>7.1</v>
      </c>
      <c r="I132" s="145">
        <v>7.4</v>
      </c>
      <c r="J132" s="145"/>
      <c r="K132" s="170">
        <f>(SUM(D132:I132)-MAX(D132:I132)-MIN(D132:I132))/4</f>
        <v>6.875</v>
      </c>
      <c r="L132" s="39">
        <v>50</v>
      </c>
      <c r="M132" s="11">
        <f t="shared" si="16"/>
        <v>17.1875</v>
      </c>
      <c r="N132" s="146"/>
      <c r="O132" s="39"/>
      <c r="P132" s="39"/>
      <c r="Q132" s="127"/>
      <c r="R132" s="128"/>
    </row>
    <row r="133" spans="1:18" ht="15.75">
      <c r="A133" s="144"/>
      <c r="B133" s="3"/>
      <c r="C133" s="5" t="s">
        <v>22</v>
      </c>
      <c r="D133" s="145">
        <v>6.6</v>
      </c>
      <c r="E133" s="145">
        <v>6.9</v>
      </c>
      <c r="F133" s="145">
        <v>6.7</v>
      </c>
      <c r="G133" s="145">
        <v>6.6</v>
      </c>
      <c r="H133" s="145">
        <v>7.1</v>
      </c>
      <c r="I133" s="145">
        <v>7.3</v>
      </c>
      <c r="J133" s="145"/>
      <c r="K133" s="170">
        <f>(SUM(D133:I133)-MAX(D133:I133)-MIN(D133:I133))/4</f>
        <v>6.824999999999999</v>
      </c>
      <c r="L133" s="39">
        <v>30</v>
      </c>
      <c r="M133" s="11">
        <f t="shared" si="16"/>
        <v>10.237499999999999</v>
      </c>
      <c r="N133" s="146"/>
      <c r="O133" s="39"/>
      <c r="P133" s="39"/>
      <c r="Q133" s="127"/>
      <c r="R133" s="128"/>
    </row>
    <row r="134" spans="1:18" ht="16.5" thickBot="1">
      <c r="A134" s="140"/>
      <c r="B134" s="195"/>
      <c r="C134" s="147" t="s">
        <v>23</v>
      </c>
      <c r="D134" s="147">
        <v>6.5</v>
      </c>
      <c r="E134" s="147">
        <v>7</v>
      </c>
      <c r="F134" s="147">
        <v>6.7</v>
      </c>
      <c r="G134" s="147">
        <v>6.6</v>
      </c>
      <c r="H134" s="147">
        <v>7.1</v>
      </c>
      <c r="I134" s="147">
        <v>7.3</v>
      </c>
      <c r="J134" s="147"/>
      <c r="K134" s="170">
        <f>(SUM(D134:I134)-MAX(D134:I134)-MIN(D134:I134))/4</f>
        <v>6.85</v>
      </c>
      <c r="L134" s="134">
        <v>20</v>
      </c>
      <c r="M134" s="11">
        <f t="shared" si="16"/>
        <v>6.85</v>
      </c>
      <c r="N134" s="148"/>
      <c r="O134" s="134"/>
      <c r="P134" s="134"/>
      <c r="Q134" s="135"/>
      <c r="R134" s="136"/>
    </row>
    <row r="135" spans="1:19" ht="30" customHeight="1" thickBot="1">
      <c r="A135" s="149">
        <f>A127+1</f>
        <v>16</v>
      </c>
      <c r="B135" s="193" t="s">
        <v>162</v>
      </c>
      <c r="C135" s="141"/>
      <c r="D135" s="141">
        <v>1</v>
      </c>
      <c r="E135" s="141">
        <v>2</v>
      </c>
      <c r="F135" s="141">
        <v>3</v>
      </c>
      <c r="G135" s="141">
        <v>4</v>
      </c>
      <c r="H135" s="141">
        <v>5</v>
      </c>
      <c r="I135" s="141">
        <v>6</v>
      </c>
      <c r="J135" s="141">
        <v>7</v>
      </c>
      <c r="K135" s="171"/>
      <c r="L135" s="17" t="s">
        <v>17</v>
      </c>
      <c r="M135" s="142"/>
      <c r="N135" s="151">
        <f>SUM(M136:M142)</f>
        <v>69.98749999999998</v>
      </c>
      <c r="O135" s="17">
        <f>N135/2</f>
        <v>34.99374999999999</v>
      </c>
      <c r="P135" s="153">
        <v>55.291</v>
      </c>
      <c r="Q135" s="154"/>
      <c r="R135" s="143">
        <f>N135+P135</f>
        <v>125.27849999999998</v>
      </c>
      <c r="S135" s="7">
        <f>R135/2</f>
        <v>62.63924999999999</v>
      </c>
    </row>
    <row r="136" spans="1:18" ht="16.5" customHeight="1">
      <c r="A136" s="144"/>
      <c r="B136" s="3" t="s">
        <v>82</v>
      </c>
      <c r="C136" s="5" t="s">
        <v>18</v>
      </c>
      <c r="D136" s="145">
        <v>6.7</v>
      </c>
      <c r="E136" s="145">
        <v>6.9</v>
      </c>
      <c r="F136" s="145">
        <v>6.8</v>
      </c>
      <c r="G136" s="145">
        <v>7.6</v>
      </c>
      <c r="H136" s="145">
        <v>7.3</v>
      </c>
      <c r="I136" s="145">
        <v>6.8</v>
      </c>
      <c r="J136" s="145"/>
      <c r="K136" s="170">
        <f>(SUM(D136:I136)-MAX(D136:I136)-MIN(D136:I136))/4</f>
        <v>6.949999999999998</v>
      </c>
      <c r="L136" s="39">
        <v>40</v>
      </c>
      <c r="M136" s="11">
        <f>K136/10*L136/2</f>
        <v>13.899999999999997</v>
      </c>
      <c r="N136" s="146"/>
      <c r="O136" s="39"/>
      <c r="P136" s="39"/>
      <c r="Q136" s="127"/>
      <c r="R136" s="128"/>
    </row>
    <row r="137" spans="1:18" ht="15.75">
      <c r="A137" s="144"/>
      <c r="B137" s="3"/>
      <c r="C137" s="5" t="s">
        <v>19</v>
      </c>
      <c r="D137" s="145">
        <v>6.6</v>
      </c>
      <c r="E137" s="145">
        <v>6.8</v>
      </c>
      <c r="F137" s="145">
        <v>6.8</v>
      </c>
      <c r="G137" s="145">
        <v>7.5</v>
      </c>
      <c r="H137" s="145">
        <v>7.2</v>
      </c>
      <c r="I137" s="145">
        <v>6.9</v>
      </c>
      <c r="J137" s="145"/>
      <c r="K137" s="170">
        <f>(SUM(D137:I137)-MAX(D137:I137)-MIN(D137:I137))/4</f>
        <v>6.924999999999999</v>
      </c>
      <c r="L137" s="39">
        <v>30</v>
      </c>
      <c r="M137" s="11">
        <f aca="true" t="shared" si="17" ref="M137:M142">K137/10*L137/2</f>
        <v>10.3875</v>
      </c>
      <c r="N137" s="146"/>
      <c r="O137" s="39"/>
      <c r="P137" s="39"/>
      <c r="Q137" s="127"/>
      <c r="R137" s="128"/>
    </row>
    <row r="138" spans="1:18" ht="15.75">
      <c r="A138" s="144"/>
      <c r="B138" s="3"/>
      <c r="C138" s="5" t="s">
        <v>20</v>
      </c>
      <c r="D138" s="145">
        <v>6.7</v>
      </c>
      <c r="E138" s="145">
        <v>7</v>
      </c>
      <c r="F138" s="145">
        <v>6.8</v>
      </c>
      <c r="G138" s="145">
        <v>7.7</v>
      </c>
      <c r="H138" s="145">
        <v>7.3</v>
      </c>
      <c r="I138" s="145">
        <v>6.9</v>
      </c>
      <c r="J138" s="145"/>
      <c r="K138" s="170">
        <f>(SUM(D138:I138)-MAX(D138:I138)-MIN(D138:I138))/4</f>
        <v>6.999999999999999</v>
      </c>
      <c r="L138" s="39">
        <v>30</v>
      </c>
      <c r="M138" s="11">
        <f t="shared" si="17"/>
        <v>10.5</v>
      </c>
      <c r="N138" s="146"/>
      <c r="O138" s="39"/>
      <c r="P138" s="39"/>
      <c r="Q138" s="127"/>
      <c r="R138" s="128"/>
    </row>
    <row r="139" spans="1:18" ht="15.75">
      <c r="A139" s="144"/>
      <c r="B139" s="3"/>
      <c r="C139" s="5"/>
      <c r="D139" s="5"/>
      <c r="E139" s="5"/>
      <c r="F139" s="5"/>
      <c r="G139" s="5"/>
      <c r="H139" s="5"/>
      <c r="I139" s="5"/>
      <c r="J139" s="5"/>
      <c r="K139" s="170"/>
      <c r="L139" s="39"/>
      <c r="M139" s="11"/>
      <c r="N139" s="146"/>
      <c r="O139" s="39"/>
      <c r="P139" s="39"/>
      <c r="Q139" s="127"/>
      <c r="R139" s="128"/>
    </row>
    <row r="140" spans="1:18" ht="15.75">
      <c r="A140" s="144"/>
      <c r="B140" s="3"/>
      <c r="C140" s="5" t="s">
        <v>21</v>
      </c>
      <c r="D140" s="145">
        <v>7.1</v>
      </c>
      <c r="E140" s="145">
        <v>6.6</v>
      </c>
      <c r="F140" s="145">
        <v>6.8</v>
      </c>
      <c r="G140" s="145">
        <v>7.2</v>
      </c>
      <c r="H140" s="145">
        <v>7.5</v>
      </c>
      <c r="I140" s="145">
        <v>6.9</v>
      </c>
      <c r="J140" s="145"/>
      <c r="K140" s="170">
        <f>(SUM(D140:I140)-MAX(D140:I140)-MIN(D140:I140))/4</f>
        <v>7</v>
      </c>
      <c r="L140" s="39">
        <v>50</v>
      </c>
      <c r="M140" s="11">
        <f t="shared" si="17"/>
        <v>17.5</v>
      </c>
      <c r="N140" s="146"/>
      <c r="O140" s="39"/>
      <c r="P140" s="39"/>
      <c r="Q140" s="127"/>
      <c r="R140" s="128"/>
    </row>
    <row r="141" spans="1:18" ht="15.75">
      <c r="A141" s="144"/>
      <c r="B141" s="3"/>
      <c r="C141" s="5" t="s">
        <v>22</v>
      </c>
      <c r="D141" s="145">
        <v>7</v>
      </c>
      <c r="E141" s="145">
        <v>6.6</v>
      </c>
      <c r="F141" s="145">
        <v>6.9</v>
      </c>
      <c r="G141" s="145">
        <v>7.4</v>
      </c>
      <c r="H141" s="145">
        <v>7.4</v>
      </c>
      <c r="I141" s="145">
        <v>6.9</v>
      </c>
      <c r="J141" s="145"/>
      <c r="K141" s="170">
        <f>(SUM(D141:I141)-MAX(D141:I141)-MIN(D141:I141))/4</f>
        <v>7.049999999999999</v>
      </c>
      <c r="L141" s="39">
        <v>30</v>
      </c>
      <c r="M141" s="11">
        <f t="shared" si="17"/>
        <v>10.574999999999998</v>
      </c>
      <c r="N141" s="146"/>
      <c r="O141" s="39"/>
      <c r="P141" s="39"/>
      <c r="Q141" s="127"/>
      <c r="R141" s="128"/>
    </row>
    <row r="142" spans="1:18" ht="16.5" thickBot="1">
      <c r="A142" s="140"/>
      <c r="B142" s="195"/>
      <c r="C142" s="147" t="s">
        <v>23</v>
      </c>
      <c r="D142" s="147">
        <v>7.2</v>
      </c>
      <c r="E142" s="147">
        <v>6.6</v>
      </c>
      <c r="F142" s="147">
        <v>7</v>
      </c>
      <c r="G142" s="147">
        <v>7.4</v>
      </c>
      <c r="H142" s="147">
        <v>7.4</v>
      </c>
      <c r="I142" s="147">
        <v>6.9</v>
      </c>
      <c r="J142" s="147"/>
      <c r="K142" s="170">
        <f>(SUM(D142:I142)-MAX(D142:I142)-MIN(D142:I142))/4</f>
        <v>7.125</v>
      </c>
      <c r="L142" s="134">
        <v>20</v>
      </c>
      <c r="M142" s="11">
        <f t="shared" si="17"/>
        <v>7.125</v>
      </c>
      <c r="N142" s="148"/>
      <c r="O142" s="134"/>
      <c r="P142" s="134"/>
      <c r="Q142" s="135"/>
      <c r="R142" s="136"/>
    </row>
    <row r="143" spans="1:19" ht="17.25" customHeight="1" thickBot="1">
      <c r="A143" s="149">
        <f>A135+1</f>
        <v>17</v>
      </c>
      <c r="B143" s="193" t="s">
        <v>130</v>
      </c>
      <c r="C143" s="141"/>
      <c r="D143" s="141">
        <v>1</v>
      </c>
      <c r="E143" s="141">
        <v>2</v>
      </c>
      <c r="F143" s="141">
        <v>3</v>
      </c>
      <c r="G143" s="141">
        <v>4</v>
      </c>
      <c r="H143" s="141">
        <v>5</v>
      </c>
      <c r="I143" s="141">
        <v>6</v>
      </c>
      <c r="J143" s="141">
        <v>7</v>
      </c>
      <c r="K143" s="171"/>
      <c r="L143" s="17" t="s">
        <v>17</v>
      </c>
      <c r="M143" s="142"/>
      <c r="N143" s="151">
        <f>SUM(M144:M150)</f>
        <v>68.92500000000003</v>
      </c>
      <c r="O143" s="17">
        <f>N143/2</f>
        <v>34.46250000000001</v>
      </c>
      <c r="P143" s="153">
        <v>54.476</v>
      </c>
      <c r="Q143" s="154"/>
      <c r="R143" s="143">
        <f>N143+P143</f>
        <v>123.40100000000002</v>
      </c>
      <c r="S143" s="7">
        <f>R143/2</f>
        <v>61.70050000000001</v>
      </c>
    </row>
    <row r="144" spans="1:18" ht="17.25" customHeight="1">
      <c r="A144" s="144"/>
      <c r="B144" s="3" t="s">
        <v>208</v>
      </c>
      <c r="C144" s="5" t="s">
        <v>18</v>
      </c>
      <c r="D144" s="145">
        <v>6.7</v>
      </c>
      <c r="E144" s="145">
        <v>6.7</v>
      </c>
      <c r="F144" s="145">
        <v>6.7</v>
      </c>
      <c r="G144" s="145">
        <v>7.3</v>
      </c>
      <c r="H144" s="145">
        <v>7</v>
      </c>
      <c r="I144" s="145">
        <v>7</v>
      </c>
      <c r="J144" s="145"/>
      <c r="K144" s="170">
        <f>(SUM(D144:I144)-MAX(D144:I144)-MIN(D144:I144))/4</f>
        <v>6.850000000000002</v>
      </c>
      <c r="L144" s="39">
        <v>40</v>
      </c>
      <c r="M144" s="11">
        <f>K144/10*L144/2</f>
        <v>13.700000000000006</v>
      </c>
      <c r="N144" s="146"/>
      <c r="O144" s="39"/>
      <c r="P144" s="39"/>
      <c r="Q144" s="127"/>
      <c r="R144" s="128"/>
    </row>
    <row r="145" spans="1:18" ht="15.75">
      <c r="A145" s="144"/>
      <c r="B145" s="3" t="s">
        <v>209</v>
      </c>
      <c r="C145" s="5" t="s">
        <v>19</v>
      </c>
      <c r="D145" s="145">
        <v>6.7</v>
      </c>
      <c r="E145" s="145">
        <v>6.7</v>
      </c>
      <c r="F145" s="145">
        <v>6.7</v>
      </c>
      <c r="G145" s="145">
        <v>7.4</v>
      </c>
      <c r="H145" s="145">
        <v>7</v>
      </c>
      <c r="I145" s="145">
        <v>7</v>
      </c>
      <c r="J145" s="145"/>
      <c r="K145" s="170">
        <f>(SUM(D145:I145)-MAX(D145:I145)-MIN(D145:I145))/4</f>
        <v>6.8500000000000005</v>
      </c>
      <c r="L145" s="39">
        <v>30</v>
      </c>
      <c r="M145" s="11">
        <f aca="true" t="shared" si="18" ref="M145:M150">K145/10*L145/2</f>
        <v>10.275</v>
      </c>
      <c r="N145" s="146"/>
      <c r="O145" s="39"/>
      <c r="P145" s="39"/>
      <c r="Q145" s="127"/>
      <c r="R145" s="128"/>
    </row>
    <row r="146" spans="1:18" ht="15.75">
      <c r="A146" s="144"/>
      <c r="B146" s="3"/>
      <c r="C146" s="5" t="s">
        <v>20</v>
      </c>
      <c r="D146" s="145">
        <v>6.7</v>
      </c>
      <c r="E146" s="145">
        <v>6.7</v>
      </c>
      <c r="F146" s="145">
        <v>6.8</v>
      </c>
      <c r="G146" s="145">
        <v>7.4</v>
      </c>
      <c r="H146" s="145">
        <v>7.1</v>
      </c>
      <c r="I146" s="145">
        <v>7</v>
      </c>
      <c r="J146" s="145"/>
      <c r="K146" s="170">
        <f>(SUM(D146:I146)-MAX(D146:I146)-MIN(D146:I146))/4</f>
        <v>6.900000000000001</v>
      </c>
      <c r="L146" s="39">
        <v>30</v>
      </c>
      <c r="M146" s="11">
        <f t="shared" si="18"/>
        <v>10.350000000000003</v>
      </c>
      <c r="N146" s="146"/>
      <c r="O146" s="39"/>
      <c r="P146" s="39"/>
      <c r="Q146" s="127"/>
      <c r="R146" s="128"/>
    </row>
    <row r="147" spans="1:18" ht="15.75">
      <c r="A147" s="144"/>
      <c r="B147" s="3"/>
      <c r="C147" s="5"/>
      <c r="D147" s="145"/>
      <c r="E147" s="5"/>
      <c r="F147" s="5"/>
      <c r="G147" s="5"/>
      <c r="H147" s="5"/>
      <c r="I147" s="5"/>
      <c r="J147" s="5"/>
      <c r="K147" s="170"/>
      <c r="L147" s="39"/>
      <c r="M147" s="11"/>
      <c r="N147" s="146"/>
      <c r="O147" s="39"/>
      <c r="P147" s="39"/>
      <c r="Q147" s="127"/>
      <c r="R147" s="128"/>
    </row>
    <row r="148" spans="1:18" ht="15.75">
      <c r="A148" s="144"/>
      <c r="B148" s="3"/>
      <c r="C148" s="5" t="s">
        <v>21</v>
      </c>
      <c r="D148" s="145">
        <v>6.8</v>
      </c>
      <c r="E148" s="145">
        <v>6.7</v>
      </c>
      <c r="F148" s="145">
        <v>6.8</v>
      </c>
      <c r="G148" s="145">
        <v>7</v>
      </c>
      <c r="H148" s="145">
        <v>7.3</v>
      </c>
      <c r="I148" s="145">
        <v>7.1</v>
      </c>
      <c r="J148" s="145"/>
      <c r="K148" s="170">
        <f>(SUM(D148:I148)-MAX(D148:I148)-MIN(D148:I148))/4</f>
        <v>6.925000000000002</v>
      </c>
      <c r="L148" s="39">
        <v>50</v>
      </c>
      <c r="M148" s="11">
        <f t="shared" si="18"/>
        <v>17.312500000000004</v>
      </c>
      <c r="N148" s="146"/>
      <c r="O148" s="39"/>
      <c r="P148" s="39"/>
      <c r="Q148" s="127"/>
      <c r="R148" s="128"/>
    </row>
    <row r="149" spans="1:18" ht="15.75">
      <c r="A149" s="144"/>
      <c r="B149" s="3"/>
      <c r="C149" s="5" t="s">
        <v>22</v>
      </c>
      <c r="D149" s="145">
        <v>6.7</v>
      </c>
      <c r="E149" s="145">
        <v>6.7</v>
      </c>
      <c r="F149" s="145">
        <v>6.8</v>
      </c>
      <c r="G149" s="145">
        <v>7.2</v>
      </c>
      <c r="H149" s="145">
        <v>7.4</v>
      </c>
      <c r="I149" s="145">
        <v>7</v>
      </c>
      <c r="J149" s="145"/>
      <c r="K149" s="170">
        <f>(SUM(D149:I149)-MAX(D149:I149)-MIN(D149:I149))/4</f>
        <v>6.925</v>
      </c>
      <c r="L149" s="39">
        <v>30</v>
      </c>
      <c r="M149" s="11">
        <f t="shared" si="18"/>
        <v>10.3875</v>
      </c>
      <c r="N149" s="146"/>
      <c r="O149" s="39"/>
      <c r="P149" s="39"/>
      <c r="Q149" s="127"/>
      <c r="R149" s="128"/>
    </row>
    <row r="150" spans="1:18" ht="16.5" thickBot="1">
      <c r="A150" s="140"/>
      <c r="B150" s="195"/>
      <c r="C150" s="147" t="s">
        <v>23</v>
      </c>
      <c r="D150" s="145">
        <v>6.6</v>
      </c>
      <c r="E150" s="147">
        <v>6.8</v>
      </c>
      <c r="F150" s="145">
        <v>6.8</v>
      </c>
      <c r="G150" s="147">
        <v>7</v>
      </c>
      <c r="H150" s="145">
        <v>7.4</v>
      </c>
      <c r="I150" s="145">
        <v>7</v>
      </c>
      <c r="J150" s="145"/>
      <c r="K150" s="170">
        <f>(SUM(D150:I150)-MAX(D150:I150)-MIN(D150:I150))/4</f>
        <v>6.9</v>
      </c>
      <c r="L150" s="134">
        <v>20</v>
      </c>
      <c r="M150" s="11">
        <f t="shared" si="18"/>
        <v>6.9</v>
      </c>
      <c r="N150" s="148"/>
      <c r="O150" s="134"/>
      <c r="P150" s="134"/>
      <c r="Q150" s="135"/>
      <c r="R150" s="136"/>
    </row>
    <row r="151" spans="1:19" ht="16.5" customHeight="1" thickBot="1">
      <c r="A151" s="149">
        <f>A143+1</f>
        <v>18</v>
      </c>
      <c r="B151" s="193" t="s">
        <v>167</v>
      </c>
      <c r="C151" s="141"/>
      <c r="D151" s="141">
        <v>1</v>
      </c>
      <c r="E151" s="141">
        <v>2</v>
      </c>
      <c r="F151" s="141">
        <v>3</v>
      </c>
      <c r="G151" s="141">
        <v>4</v>
      </c>
      <c r="H151" s="141">
        <v>5</v>
      </c>
      <c r="I151" s="141">
        <v>6</v>
      </c>
      <c r="J151" s="141">
        <v>7</v>
      </c>
      <c r="K151" s="171"/>
      <c r="L151" s="17" t="s">
        <v>17</v>
      </c>
      <c r="M151" s="142"/>
      <c r="N151" s="151">
        <f>SUM(M152:M158)</f>
        <v>69.4</v>
      </c>
      <c r="O151" s="17">
        <f>N151/2</f>
        <v>34.7</v>
      </c>
      <c r="P151" s="153">
        <v>54.003</v>
      </c>
      <c r="Q151" s="154"/>
      <c r="R151" s="143">
        <f>N151+P151</f>
        <v>123.403</v>
      </c>
      <c r="S151" s="7">
        <f>R151/2</f>
        <v>61.7015</v>
      </c>
    </row>
    <row r="152" spans="1:18" ht="26.25" customHeight="1">
      <c r="A152" s="144"/>
      <c r="B152" s="3" t="s">
        <v>73</v>
      </c>
      <c r="C152" s="5" t="s">
        <v>18</v>
      </c>
      <c r="D152" s="145">
        <v>7</v>
      </c>
      <c r="E152" s="145">
        <v>6.8</v>
      </c>
      <c r="F152" s="145">
        <v>6.6</v>
      </c>
      <c r="G152" s="145">
        <v>7.5</v>
      </c>
      <c r="H152" s="145">
        <v>6.8</v>
      </c>
      <c r="I152" s="145">
        <v>7</v>
      </c>
      <c r="J152" s="145"/>
      <c r="K152" s="170">
        <f>(SUM(D152:I152)-MAX(D152:I152)-MIN(D152:I152))/4</f>
        <v>6.899999999999999</v>
      </c>
      <c r="L152" s="39">
        <v>40</v>
      </c>
      <c r="M152" s="11">
        <f>K152/10*L152/2</f>
        <v>13.799999999999997</v>
      </c>
      <c r="N152" s="146"/>
      <c r="O152" s="39"/>
      <c r="P152" s="39"/>
      <c r="Q152" s="127"/>
      <c r="R152" s="128"/>
    </row>
    <row r="153" spans="1:18" ht="15.75">
      <c r="A153" s="144"/>
      <c r="B153" s="3" t="s">
        <v>206</v>
      </c>
      <c r="C153" s="5" t="s">
        <v>19</v>
      </c>
      <c r="D153" s="145">
        <v>7</v>
      </c>
      <c r="E153" s="145">
        <v>6.8</v>
      </c>
      <c r="F153" s="145">
        <v>6.6</v>
      </c>
      <c r="G153" s="145">
        <v>7.6</v>
      </c>
      <c r="H153" s="145">
        <v>6.9</v>
      </c>
      <c r="I153" s="145">
        <v>7.1</v>
      </c>
      <c r="J153" s="145"/>
      <c r="K153" s="170">
        <f>(SUM(D153:I153)-MAX(D153:I153)-MIN(D153:I153))/4</f>
        <v>6.949999999999999</v>
      </c>
      <c r="L153" s="39">
        <v>30</v>
      </c>
      <c r="M153" s="11">
        <f aca="true" t="shared" si="19" ref="M153:M158">K153/10*L153/2</f>
        <v>10.424999999999999</v>
      </c>
      <c r="N153" s="146"/>
      <c r="O153" s="39"/>
      <c r="P153" s="39"/>
      <c r="Q153" s="127"/>
      <c r="R153" s="128"/>
    </row>
    <row r="154" spans="1:18" ht="15.75">
      <c r="A154" s="144"/>
      <c r="B154" s="3"/>
      <c r="C154" s="5" t="s">
        <v>20</v>
      </c>
      <c r="D154" s="145">
        <v>7</v>
      </c>
      <c r="E154" s="145">
        <v>6.8</v>
      </c>
      <c r="F154" s="145">
        <v>6.7</v>
      </c>
      <c r="G154" s="145">
        <v>7.5</v>
      </c>
      <c r="H154" s="145">
        <v>7.2</v>
      </c>
      <c r="I154" s="145">
        <v>7.1</v>
      </c>
      <c r="J154" s="145"/>
      <c r="K154" s="170">
        <f>(SUM(D154:I154)-MAX(D154:I154)-MIN(D154:I154))/4</f>
        <v>7.025000000000001</v>
      </c>
      <c r="L154" s="39">
        <v>30</v>
      </c>
      <c r="M154" s="11">
        <f t="shared" si="19"/>
        <v>10.537500000000001</v>
      </c>
      <c r="N154" s="146"/>
      <c r="O154" s="39"/>
      <c r="P154" s="39"/>
      <c r="Q154" s="127"/>
      <c r="R154" s="128"/>
    </row>
    <row r="155" spans="1:18" ht="15.75">
      <c r="A155" s="144"/>
      <c r="B155" s="3"/>
      <c r="C155" s="5"/>
      <c r="D155" s="145"/>
      <c r="E155" s="145"/>
      <c r="F155" s="145"/>
      <c r="G155" s="145"/>
      <c r="H155" s="145"/>
      <c r="I155" s="145"/>
      <c r="J155" s="145"/>
      <c r="K155" s="170"/>
      <c r="L155" s="39"/>
      <c r="M155" s="11"/>
      <c r="N155" s="146"/>
      <c r="O155" s="39"/>
      <c r="P155" s="39"/>
      <c r="Q155" s="127"/>
      <c r="R155" s="128"/>
    </row>
    <row r="156" spans="1:18" ht="15.75">
      <c r="A156" s="144"/>
      <c r="B156" s="3"/>
      <c r="C156" s="5" t="s">
        <v>21</v>
      </c>
      <c r="D156" s="145">
        <v>6.7</v>
      </c>
      <c r="E156" s="145">
        <v>6.9</v>
      </c>
      <c r="F156" s="145">
        <v>6.7</v>
      </c>
      <c r="G156" s="145">
        <v>7</v>
      </c>
      <c r="H156" s="145">
        <v>7.2</v>
      </c>
      <c r="I156" s="145">
        <v>7</v>
      </c>
      <c r="J156" s="145"/>
      <c r="K156" s="170">
        <f>(SUM(D156:I156)-MAX(D156:I156)-MIN(D156:I156))/4</f>
        <v>6.8999999999999995</v>
      </c>
      <c r="L156" s="39">
        <v>50</v>
      </c>
      <c r="M156" s="11">
        <f t="shared" si="19"/>
        <v>17.25</v>
      </c>
      <c r="N156" s="146"/>
      <c r="O156" s="39"/>
      <c r="P156" s="39"/>
      <c r="Q156" s="127"/>
      <c r="R156" s="128"/>
    </row>
    <row r="157" spans="1:18" ht="15.75">
      <c r="A157" s="144"/>
      <c r="B157" s="3"/>
      <c r="C157" s="5" t="s">
        <v>22</v>
      </c>
      <c r="D157" s="145">
        <v>6.6</v>
      </c>
      <c r="E157" s="145">
        <v>6.9</v>
      </c>
      <c r="F157" s="145">
        <v>6.6</v>
      </c>
      <c r="G157" s="145">
        <v>7.2</v>
      </c>
      <c r="H157" s="145">
        <v>7.3</v>
      </c>
      <c r="I157" s="145">
        <v>7</v>
      </c>
      <c r="J157" s="145"/>
      <c r="K157" s="170">
        <f>(SUM(D157:I157)-MAX(D157:I157)-MIN(D157:I157))/4</f>
        <v>6.925000000000001</v>
      </c>
      <c r="L157" s="39">
        <v>30</v>
      </c>
      <c r="M157" s="11">
        <f t="shared" si="19"/>
        <v>10.387500000000001</v>
      </c>
      <c r="N157" s="146"/>
      <c r="O157" s="39"/>
      <c r="P157" s="39"/>
      <c r="Q157" s="127"/>
      <c r="R157" s="128"/>
    </row>
    <row r="158" spans="1:18" ht="16.5" thickBot="1">
      <c r="A158" s="140"/>
      <c r="B158" s="195"/>
      <c r="C158" s="147" t="s">
        <v>23</v>
      </c>
      <c r="D158" s="145">
        <v>6.8</v>
      </c>
      <c r="E158" s="145">
        <v>6.9</v>
      </c>
      <c r="F158" s="145">
        <v>6.7</v>
      </c>
      <c r="G158" s="147">
        <v>7.3</v>
      </c>
      <c r="H158" s="145">
        <v>7.3</v>
      </c>
      <c r="I158" s="145">
        <v>7</v>
      </c>
      <c r="J158" s="145"/>
      <c r="K158" s="170">
        <f>(SUM(D158:I158)-MAX(D158:I158)-MIN(D158:I158))/4</f>
        <v>7.000000000000001</v>
      </c>
      <c r="L158" s="134">
        <v>20</v>
      </c>
      <c r="M158" s="11">
        <f t="shared" si="19"/>
        <v>7.000000000000001</v>
      </c>
      <c r="N158" s="148"/>
      <c r="O158" s="134"/>
      <c r="P158" s="134"/>
      <c r="Q158" s="135"/>
      <c r="R158" s="136"/>
    </row>
    <row r="159" spans="1:19" ht="33.75" customHeight="1" thickBot="1">
      <c r="A159" s="149">
        <f>A151+1</f>
        <v>19</v>
      </c>
      <c r="B159" s="193" t="s">
        <v>99</v>
      </c>
      <c r="C159" s="141"/>
      <c r="D159" s="141">
        <v>1</v>
      </c>
      <c r="E159" s="141">
        <v>2</v>
      </c>
      <c r="F159" s="141">
        <v>3</v>
      </c>
      <c r="G159" s="141">
        <v>4</v>
      </c>
      <c r="H159" s="141">
        <v>5</v>
      </c>
      <c r="I159" s="141">
        <v>6</v>
      </c>
      <c r="J159" s="141">
        <v>7</v>
      </c>
      <c r="K159" s="171"/>
      <c r="L159" s="17" t="s">
        <v>17</v>
      </c>
      <c r="M159" s="142"/>
      <c r="N159" s="151">
        <f>SUM(M160:M166)</f>
        <v>70.50000000000001</v>
      </c>
      <c r="O159" s="17">
        <f>N159/2</f>
        <v>35.25000000000001</v>
      </c>
      <c r="P159" s="153">
        <v>55.569</v>
      </c>
      <c r="Q159" s="154"/>
      <c r="R159" s="143">
        <f>N159+P159</f>
        <v>126.06900000000002</v>
      </c>
      <c r="S159" s="7">
        <f>R159/2</f>
        <v>63.03450000000001</v>
      </c>
    </row>
    <row r="160" spans="1:18" ht="32.25" customHeight="1">
      <c r="A160" s="144"/>
      <c r="B160" s="3" t="s">
        <v>147</v>
      </c>
      <c r="C160" s="5" t="s">
        <v>18</v>
      </c>
      <c r="D160" s="145">
        <v>6.9</v>
      </c>
      <c r="E160" s="145">
        <v>7</v>
      </c>
      <c r="F160" s="145">
        <v>6.9</v>
      </c>
      <c r="G160" s="145">
        <v>7.4</v>
      </c>
      <c r="H160" s="145">
        <v>7.2</v>
      </c>
      <c r="I160" s="145">
        <v>7</v>
      </c>
      <c r="J160" s="145"/>
      <c r="K160" s="170">
        <f>(SUM(D160:I160)-MAX(D160:I160)-MIN(D160:I160))/4</f>
        <v>7.025000000000002</v>
      </c>
      <c r="L160" s="39">
        <v>40</v>
      </c>
      <c r="M160" s="11">
        <f>K160/10*L160/2</f>
        <v>14.050000000000004</v>
      </c>
      <c r="N160" s="146"/>
      <c r="O160" s="39"/>
      <c r="P160" s="39"/>
      <c r="Q160" s="127"/>
      <c r="R160" s="128"/>
    </row>
    <row r="161" spans="1:18" ht="15.75">
      <c r="A161" s="144"/>
      <c r="B161" s="3" t="s">
        <v>209</v>
      </c>
      <c r="C161" s="5" t="s">
        <v>19</v>
      </c>
      <c r="D161" s="145">
        <v>6.8</v>
      </c>
      <c r="E161" s="145">
        <v>7</v>
      </c>
      <c r="F161" s="145">
        <v>6.8</v>
      </c>
      <c r="G161" s="145">
        <v>7.3</v>
      </c>
      <c r="H161" s="145">
        <v>7.2</v>
      </c>
      <c r="I161" s="145">
        <v>7.1</v>
      </c>
      <c r="J161" s="145"/>
      <c r="K161" s="170">
        <f>(SUM(D161:I161)-MAX(D161:I161)-MIN(D161:I161))/4</f>
        <v>7.025000000000001</v>
      </c>
      <c r="L161" s="39">
        <v>30</v>
      </c>
      <c r="M161" s="11">
        <f aca="true" t="shared" si="20" ref="M161:M166">K161/10*L161/2</f>
        <v>10.537500000000001</v>
      </c>
      <c r="N161" s="146"/>
      <c r="O161" s="39"/>
      <c r="P161" s="39"/>
      <c r="Q161" s="127"/>
      <c r="R161" s="128"/>
    </row>
    <row r="162" spans="1:18" ht="15.75">
      <c r="A162" s="144"/>
      <c r="B162" s="3"/>
      <c r="C162" s="5" t="s">
        <v>20</v>
      </c>
      <c r="D162" s="145">
        <v>6.9</v>
      </c>
      <c r="E162" s="145">
        <v>7.1</v>
      </c>
      <c r="F162" s="145">
        <v>6.9</v>
      </c>
      <c r="G162" s="145">
        <v>7.5</v>
      </c>
      <c r="H162" s="145">
        <v>7.3</v>
      </c>
      <c r="I162" s="145">
        <v>7</v>
      </c>
      <c r="J162" s="145"/>
      <c r="K162" s="170">
        <f>(SUM(D162:I162)-MAX(D162:I162)-MIN(D162:I162))/4</f>
        <v>7.074999999999999</v>
      </c>
      <c r="L162" s="39">
        <v>30</v>
      </c>
      <c r="M162" s="11">
        <f t="shared" si="20"/>
        <v>10.612499999999999</v>
      </c>
      <c r="N162" s="146"/>
      <c r="O162" s="39"/>
      <c r="P162" s="39"/>
      <c r="Q162" s="127"/>
      <c r="R162" s="128"/>
    </row>
    <row r="163" spans="1:18" ht="15.75">
      <c r="A163" s="144"/>
      <c r="B163" s="3"/>
      <c r="C163" s="5"/>
      <c r="D163" s="5"/>
      <c r="E163" s="5"/>
      <c r="F163" s="5"/>
      <c r="G163" s="5"/>
      <c r="H163" s="145"/>
      <c r="I163" s="145"/>
      <c r="J163" s="5"/>
      <c r="K163" s="170"/>
      <c r="L163" s="39"/>
      <c r="M163" s="11"/>
      <c r="N163" s="146"/>
      <c r="O163" s="39"/>
      <c r="P163" s="39"/>
      <c r="Q163" s="127"/>
      <c r="R163" s="128"/>
    </row>
    <row r="164" spans="1:18" ht="15.75">
      <c r="A164" s="144"/>
      <c r="B164" s="3"/>
      <c r="C164" s="5" t="s">
        <v>21</v>
      </c>
      <c r="D164" s="145">
        <v>7</v>
      </c>
      <c r="E164" s="145">
        <v>7.1</v>
      </c>
      <c r="F164" s="145">
        <v>6.9</v>
      </c>
      <c r="G164" s="145">
        <v>7</v>
      </c>
      <c r="H164" s="145">
        <v>7.4</v>
      </c>
      <c r="I164" s="145">
        <v>7.1</v>
      </c>
      <c r="J164" s="145"/>
      <c r="K164" s="170">
        <f>(SUM(D164:I164)-MAX(D164:I164)-MIN(D164:I164))/4</f>
        <v>7.050000000000001</v>
      </c>
      <c r="L164" s="39">
        <v>50</v>
      </c>
      <c r="M164" s="11">
        <f t="shared" si="20"/>
        <v>17.625</v>
      </c>
      <c r="N164" s="146"/>
      <c r="O164" s="39"/>
      <c r="P164" s="39"/>
      <c r="Q164" s="127"/>
      <c r="R164" s="128"/>
    </row>
    <row r="165" spans="1:18" ht="15.75">
      <c r="A165" s="144"/>
      <c r="B165" s="3"/>
      <c r="C165" s="5" t="s">
        <v>22</v>
      </c>
      <c r="D165" s="145">
        <v>6.9</v>
      </c>
      <c r="E165" s="145">
        <v>7.1</v>
      </c>
      <c r="F165" s="145">
        <v>6.9</v>
      </c>
      <c r="G165" s="145">
        <v>7.3</v>
      </c>
      <c r="H165" s="145">
        <v>7.5</v>
      </c>
      <c r="I165" s="145">
        <v>7.1</v>
      </c>
      <c r="J165" s="145"/>
      <c r="K165" s="170">
        <f>(SUM(D165:I165)-MAX(D165:I165)-MIN(D165:I165))/4</f>
        <v>7.100000000000001</v>
      </c>
      <c r="L165" s="39">
        <v>30</v>
      </c>
      <c r="M165" s="11">
        <f t="shared" si="20"/>
        <v>10.650000000000002</v>
      </c>
      <c r="N165" s="146"/>
      <c r="O165" s="39"/>
      <c r="P165" s="39"/>
      <c r="Q165" s="127"/>
      <c r="R165" s="128"/>
    </row>
    <row r="166" spans="1:18" ht="16.5" thickBot="1">
      <c r="A166" s="140"/>
      <c r="B166" s="195"/>
      <c r="C166" s="147" t="s">
        <v>23</v>
      </c>
      <c r="D166" s="147">
        <v>6.9</v>
      </c>
      <c r="E166" s="147">
        <v>7.1</v>
      </c>
      <c r="F166" s="145">
        <v>6.9</v>
      </c>
      <c r="G166" s="147">
        <v>7</v>
      </c>
      <c r="H166" s="145">
        <v>7.5</v>
      </c>
      <c r="I166" s="147">
        <v>7.1</v>
      </c>
      <c r="J166" s="147"/>
      <c r="K166" s="170">
        <f>(SUM(D166:I166)-MAX(D166:I166)-MIN(D166:I166))/4</f>
        <v>7.025</v>
      </c>
      <c r="L166" s="134">
        <v>20</v>
      </c>
      <c r="M166" s="11">
        <f t="shared" si="20"/>
        <v>7.025</v>
      </c>
      <c r="N166" s="148"/>
      <c r="O166" s="134"/>
      <c r="P166" s="134"/>
      <c r="Q166" s="135"/>
      <c r="R166" s="136"/>
    </row>
    <row r="167" spans="1:19" ht="36.75" customHeight="1" thickBot="1">
      <c r="A167" s="149">
        <f>A159+1</f>
        <v>20</v>
      </c>
      <c r="B167" s="193" t="s">
        <v>87</v>
      </c>
      <c r="C167" s="141"/>
      <c r="D167" s="141">
        <v>1</v>
      </c>
      <c r="E167" s="141">
        <v>2</v>
      </c>
      <c r="F167" s="141">
        <v>3</v>
      </c>
      <c r="G167" s="141">
        <v>4</v>
      </c>
      <c r="H167" s="141">
        <v>5</v>
      </c>
      <c r="I167" s="141">
        <v>6</v>
      </c>
      <c r="J167" s="141">
        <v>7</v>
      </c>
      <c r="K167" s="171"/>
      <c r="L167" s="17" t="s">
        <v>17</v>
      </c>
      <c r="M167" s="142"/>
      <c r="N167" s="151">
        <f>SUM(M168:M174)</f>
        <v>71.55</v>
      </c>
      <c r="O167" s="17">
        <f>N167/2</f>
        <v>35.775</v>
      </c>
      <c r="P167" s="153">
        <v>55.169</v>
      </c>
      <c r="Q167" s="154"/>
      <c r="R167" s="143">
        <f>N167+P167</f>
        <v>126.719</v>
      </c>
      <c r="S167" s="7">
        <f>R167/2</f>
        <v>63.3595</v>
      </c>
    </row>
    <row r="168" spans="1:18" ht="33.75" customHeight="1">
      <c r="A168" s="144"/>
      <c r="B168" s="3" t="s">
        <v>90</v>
      </c>
      <c r="C168" s="5" t="s">
        <v>18</v>
      </c>
      <c r="D168" s="145">
        <v>7.1</v>
      </c>
      <c r="E168" s="145">
        <v>6.9</v>
      </c>
      <c r="F168" s="145">
        <v>6.8</v>
      </c>
      <c r="G168" s="145">
        <v>7.5</v>
      </c>
      <c r="H168" s="145">
        <v>7</v>
      </c>
      <c r="I168" s="145">
        <v>7.4</v>
      </c>
      <c r="J168" s="145"/>
      <c r="K168" s="170">
        <f>(SUM(D168:I168)-MAX(D168:I168)-MIN(D168:I168))/4</f>
        <v>7.099999999999999</v>
      </c>
      <c r="L168" s="39">
        <v>40</v>
      </c>
      <c r="M168" s="11">
        <f>K168/10*L168/2</f>
        <v>14.199999999999998</v>
      </c>
      <c r="N168" s="146"/>
      <c r="O168" s="39"/>
      <c r="P168" s="39"/>
      <c r="Q168" s="127"/>
      <c r="R168" s="128"/>
    </row>
    <row r="169" spans="1:18" ht="15.75">
      <c r="A169" s="144"/>
      <c r="B169" s="3" t="s">
        <v>207</v>
      </c>
      <c r="C169" s="5" t="s">
        <v>19</v>
      </c>
      <c r="D169" s="145">
        <v>7</v>
      </c>
      <c r="E169" s="145">
        <v>6.7</v>
      </c>
      <c r="F169" s="145">
        <v>6.8</v>
      </c>
      <c r="G169" s="145">
        <v>7.6</v>
      </c>
      <c r="H169" s="145">
        <v>7</v>
      </c>
      <c r="I169" s="145">
        <v>7.3</v>
      </c>
      <c r="J169" s="145"/>
      <c r="K169" s="170">
        <f>(SUM(D169:I169)-MAX(D169:I169)-MIN(D169:I169))/4</f>
        <v>7.0249999999999995</v>
      </c>
      <c r="L169" s="39">
        <v>30</v>
      </c>
      <c r="M169" s="11">
        <f aca="true" t="shared" si="21" ref="M169:M174">K169/10*L169/2</f>
        <v>10.537499999999998</v>
      </c>
      <c r="N169" s="146"/>
      <c r="O169" s="39"/>
      <c r="P169" s="39"/>
      <c r="Q169" s="127"/>
      <c r="R169" s="128"/>
    </row>
    <row r="170" spans="1:18" ht="15.75">
      <c r="A170" s="144"/>
      <c r="B170" s="3"/>
      <c r="C170" s="5" t="s">
        <v>20</v>
      </c>
      <c r="D170" s="145">
        <v>7.1</v>
      </c>
      <c r="E170" s="145">
        <v>6.9</v>
      </c>
      <c r="F170" s="145">
        <v>6.9</v>
      </c>
      <c r="G170" s="145">
        <v>7.5</v>
      </c>
      <c r="H170" s="145">
        <v>7</v>
      </c>
      <c r="I170" s="145">
        <v>7.4</v>
      </c>
      <c r="J170" s="145"/>
      <c r="K170" s="170">
        <f>(SUM(D170:I170)-MAX(D170:I170)-MIN(D170:I170))/4</f>
        <v>7.1</v>
      </c>
      <c r="L170" s="39">
        <v>30</v>
      </c>
      <c r="M170" s="11">
        <f t="shared" si="21"/>
        <v>10.649999999999999</v>
      </c>
      <c r="N170" s="146"/>
      <c r="O170" s="39"/>
      <c r="P170" s="39"/>
      <c r="Q170" s="127"/>
      <c r="R170" s="128"/>
    </row>
    <row r="171" spans="1:18" ht="15.75">
      <c r="A171" s="144"/>
      <c r="B171" s="3"/>
      <c r="C171" s="5"/>
      <c r="D171" s="5"/>
      <c r="E171" s="5"/>
      <c r="F171" s="145"/>
      <c r="G171" s="5"/>
      <c r="H171" s="145"/>
      <c r="I171" s="145"/>
      <c r="J171" s="5"/>
      <c r="K171" s="170"/>
      <c r="L171" s="39"/>
      <c r="M171" s="11"/>
      <c r="N171" s="146"/>
      <c r="O171" s="39"/>
      <c r="P171" s="39"/>
      <c r="Q171" s="127"/>
      <c r="R171" s="128"/>
    </row>
    <row r="172" spans="1:18" ht="15.75">
      <c r="A172" s="144"/>
      <c r="B172" s="3"/>
      <c r="C172" s="5" t="s">
        <v>21</v>
      </c>
      <c r="D172" s="145">
        <v>7.2</v>
      </c>
      <c r="E172" s="145">
        <v>7.2</v>
      </c>
      <c r="F172" s="145">
        <v>6.8</v>
      </c>
      <c r="G172" s="145">
        <v>6.9</v>
      </c>
      <c r="H172" s="145">
        <v>7.4</v>
      </c>
      <c r="I172" s="145">
        <v>7.5</v>
      </c>
      <c r="J172" s="145"/>
      <c r="K172" s="170">
        <f>(SUM(D172:I172)-MAX(D172:I172)-MIN(D172:I172))/4</f>
        <v>7.175</v>
      </c>
      <c r="L172" s="39">
        <v>50</v>
      </c>
      <c r="M172" s="11">
        <f t="shared" si="21"/>
        <v>17.9375</v>
      </c>
      <c r="N172" s="146"/>
      <c r="O172" s="39"/>
      <c r="P172" s="39"/>
      <c r="Q172" s="127"/>
      <c r="R172" s="128"/>
    </row>
    <row r="173" spans="1:18" ht="15.75">
      <c r="A173" s="144"/>
      <c r="B173" s="3"/>
      <c r="C173" s="5" t="s">
        <v>22</v>
      </c>
      <c r="D173" s="145">
        <v>7.3</v>
      </c>
      <c r="E173" s="145">
        <v>7.3</v>
      </c>
      <c r="F173" s="145">
        <v>6.8</v>
      </c>
      <c r="G173" s="145">
        <v>7.2</v>
      </c>
      <c r="H173" s="145">
        <v>7.4</v>
      </c>
      <c r="I173" s="145">
        <v>7.4</v>
      </c>
      <c r="J173" s="145"/>
      <c r="K173" s="170">
        <f>(SUM(D173:I173)-MAX(D173:I173)-MIN(D173:I173))/4</f>
        <v>7.3</v>
      </c>
      <c r="L173" s="39">
        <v>30</v>
      </c>
      <c r="M173" s="11">
        <f t="shared" si="21"/>
        <v>10.95</v>
      </c>
      <c r="N173" s="146"/>
      <c r="O173" s="39"/>
      <c r="P173" s="39"/>
      <c r="Q173" s="127"/>
      <c r="R173" s="128"/>
    </row>
    <row r="174" spans="1:18" ht="16.5" thickBot="1">
      <c r="A174" s="140"/>
      <c r="B174" s="195"/>
      <c r="C174" s="147" t="s">
        <v>23</v>
      </c>
      <c r="D174" s="147">
        <v>7.3</v>
      </c>
      <c r="E174" s="147">
        <v>7.2</v>
      </c>
      <c r="F174" s="145">
        <v>6.9</v>
      </c>
      <c r="G174" s="147">
        <v>7.2</v>
      </c>
      <c r="H174" s="145">
        <v>7.4</v>
      </c>
      <c r="I174" s="145">
        <v>7.5</v>
      </c>
      <c r="J174" s="145"/>
      <c r="K174" s="170">
        <f>(SUM(D174:I174)-MAX(D174:I174)-MIN(D174:I174))/4</f>
        <v>7.275</v>
      </c>
      <c r="L174" s="134">
        <v>20</v>
      </c>
      <c r="M174" s="11">
        <f t="shared" si="21"/>
        <v>7.275</v>
      </c>
      <c r="N174" s="148"/>
      <c r="O174" s="134"/>
      <c r="P174" s="134"/>
      <c r="Q174" s="135"/>
      <c r="R174" s="136"/>
    </row>
    <row r="175" spans="1:19" ht="16.5" customHeight="1" thickBot="1">
      <c r="A175" s="149">
        <f>A167+1</f>
        <v>21</v>
      </c>
      <c r="B175" s="196" t="s">
        <v>105</v>
      </c>
      <c r="C175" s="162"/>
      <c r="D175" s="162">
        <v>1</v>
      </c>
      <c r="E175" s="162">
        <v>2</v>
      </c>
      <c r="F175" s="162">
        <v>3</v>
      </c>
      <c r="G175" s="162">
        <v>4</v>
      </c>
      <c r="H175" s="162">
        <v>5</v>
      </c>
      <c r="I175" s="162">
        <v>6</v>
      </c>
      <c r="J175" s="162">
        <v>7</v>
      </c>
      <c r="K175" s="171"/>
      <c r="L175" s="17" t="s">
        <v>17</v>
      </c>
      <c r="M175" s="142"/>
      <c r="N175" s="151">
        <f>SUM(M176:M182)</f>
        <v>74.3625</v>
      </c>
      <c r="O175" s="17">
        <f>N175/2</f>
        <v>37.18125</v>
      </c>
      <c r="P175" s="153">
        <v>55.489</v>
      </c>
      <c r="Q175" s="154"/>
      <c r="R175" s="143">
        <f>N175+P175</f>
        <v>129.8515</v>
      </c>
      <c r="S175" s="7">
        <f>R175/2</f>
        <v>64.92575</v>
      </c>
    </row>
    <row r="176" spans="1:18" ht="15.75" customHeight="1">
      <c r="A176" s="161"/>
      <c r="B176" s="197" t="s">
        <v>126</v>
      </c>
      <c r="C176" s="38" t="s">
        <v>18</v>
      </c>
      <c r="D176" s="163">
        <v>7.1</v>
      </c>
      <c r="E176" s="163">
        <v>7.4</v>
      </c>
      <c r="F176" s="163">
        <v>7.2</v>
      </c>
      <c r="G176" s="163">
        <v>7.6</v>
      </c>
      <c r="H176" s="163">
        <v>7.4</v>
      </c>
      <c r="I176" s="163">
        <v>7.4</v>
      </c>
      <c r="J176" s="164"/>
      <c r="K176" s="170">
        <f>(SUM(D176:I176)-MAX(D176:I176)-MIN(D176:I176))/4</f>
        <v>7.349999999999998</v>
      </c>
      <c r="L176" s="39">
        <v>40</v>
      </c>
      <c r="M176" s="11">
        <f>K176/10*L176/2</f>
        <v>14.699999999999996</v>
      </c>
      <c r="N176" s="146"/>
      <c r="O176" s="39"/>
      <c r="P176" s="39"/>
      <c r="Q176" s="127"/>
      <c r="R176" s="128"/>
    </row>
    <row r="177" spans="1:18" ht="15.75">
      <c r="A177" s="161"/>
      <c r="B177" s="198" t="s">
        <v>71</v>
      </c>
      <c r="C177" s="5" t="s">
        <v>19</v>
      </c>
      <c r="D177" s="145">
        <v>7</v>
      </c>
      <c r="E177" s="145">
        <v>7.4</v>
      </c>
      <c r="F177" s="145">
        <v>7.2</v>
      </c>
      <c r="G177" s="145">
        <v>7.6</v>
      </c>
      <c r="H177" s="145">
        <v>7.4</v>
      </c>
      <c r="I177" s="145">
        <v>7.4</v>
      </c>
      <c r="J177" s="165"/>
      <c r="K177" s="170">
        <f>(SUM(D177:I177)-MAX(D177:I177)-MIN(D177:I177))/4</f>
        <v>7.35</v>
      </c>
      <c r="L177" s="39">
        <v>30</v>
      </c>
      <c r="M177" s="11">
        <f aca="true" t="shared" si="22" ref="M177:M182">K177/10*L177/2</f>
        <v>11.025</v>
      </c>
      <c r="N177" s="146"/>
      <c r="O177" s="39"/>
      <c r="P177" s="39"/>
      <c r="Q177" s="127"/>
      <c r="R177" s="128"/>
    </row>
    <row r="178" spans="1:18" ht="15.75">
      <c r="A178" s="161"/>
      <c r="B178" s="198"/>
      <c r="C178" s="5" t="s">
        <v>20</v>
      </c>
      <c r="D178" s="145">
        <v>7.1</v>
      </c>
      <c r="E178" s="145">
        <v>7.4</v>
      </c>
      <c r="F178" s="145">
        <v>7.2</v>
      </c>
      <c r="G178" s="145">
        <v>7.7</v>
      </c>
      <c r="H178" s="145">
        <v>7.6</v>
      </c>
      <c r="I178" s="145">
        <v>7.3</v>
      </c>
      <c r="J178" s="165"/>
      <c r="K178" s="170">
        <f>(SUM(D178:I178)-MAX(D178:I178)-MIN(D178:I178))/4</f>
        <v>7.374999999999998</v>
      </c>
      <c r="L178" s="39">
        <v>30</v>
      </c>
      <c r="M178" s="11">
        <f t="shared" si="22"/>
        <v>11.062499999999996</v>
      </c>
      <c r="N178" s="146"/>
      <c r="O178" s="39"/>
      <c r="P178" s="39"/>
      <c r="Q178" s="127"/>
      <c r="R178" s="128"/>
    </row>
    <row r="179" spans="1:18" ht="15.75">
      <c r="A179" s="161"/>
      <c r="B179" s="198"/>
      <c r="C179" s="5"/>
      <c r="D179" s="5"/>
      <c r="E179" s="5"/>
      <c r="F179" s="145"/>
      <c r="G179" s="5"/>
      <c r="H179" s="5"/>
      <c r="I179" s="145"/>
      <c r="J179" s="166"/>
      <c r="K179" s="170"/>
      <c r="L179" s="39"/>
      <c r="M179" s="11"/>
      <c r="N179" s="146"/>
      <c r="O179" s="39"/>
      <c r="P179" s="39"/>
      <c r="Q179" s="127"/>
      <c r="R179" s="128"/>
    </row>
    <row r="180" spans="1:18" ht="15.75">
      <c r="A180" s="161"/>
      <c r="B180" s="198"/>
      <c r="C180" s="5" t="s">
        <v>21</v>
      </c>
      <c r="D180" s="145">
        <v>7.7</v>
      </c>
      <c r="E180" s="145">
        <v>7.3</v>
      </c>
      <c r="F180" s="145">
        <v>7</v>
      </c>
      <c r="G180" s="145">
        <v>7.6</v>
      </c>
      <c r="H180" s="145">
        <v>7.6</v>
      </c>
      <c r="I180" s="145">
        <v>7.5</v>
      </c>
      <c r="J180" s="165"/>
      <c r="K180" s="170">
        <f>(SUM(D180:I180)-MAX(D180:I180)-MIN(D180:I180))/4</f>
        <v>7.5</v>
      </c>
      <c r="L180" s="39">
        <v>50</v>
      </c>
      <c r="M180" s="11">
        <f t="shared" si="22"/>
        <v>18.75</v>
      </c>
      <c r="N180" s="146"/>
      <c r="O180" s="39"/>
      <c r="P180" s="39"/>
      <c r="Q180" s="127"/>
      <c r="R180" s="128"/>
    </row>
    <row r="181" spans="1:18" ht="15.75">
      <c r="A181" s="161"/>
      <c r="B181" s="198"/>
      <c r="C181" s="5" t="s">
        <v>22</v>
      </c>
      <c r="D181" s="145">
        <v>7.6</v>
      </c>
      <c r="E181" s="145">
        <v>7.3</v>
      </c>
      <c r="F181" s="145">
        <v>7</v>
      </c>
      <c r="G181" s="145">
        <v>7.8</v>
      </c>
      <c r="H181" s="145">
        <v>7.7</v>
      </c>
      <c r="I181" s="145">
        <v>7.4</v>
      </c>
      <c r="J181" s="165"/>
      <c r="K181" s="170">
        <f>(SUM(D181:I181)-MAX(D181:I181)-MIN(D181:I181))/4</f>
        <v>7.5</v>
      </c>
      <c r="L181" s="39">
        <v>30</v>
      </c>
      <c r="M181" s="11">
        <f t="shared" si="22"/>
        <v>11.25</v>
      </c>
      <c r="N181" s="146"/>
      <c r="O181" s="39"/>
      <c r="P181" s="39"/>
      <c r="Q181" s="127"/>
      <c r="R181" s="128"/>
    </row>
    <row r="182" spans="1:18" ht="16.5" thickBot="1">
      <c r="A182" s="160"/>
      <c r="B182" s="199"/>
      <c r="C182" s="167" t="s">
        <v>23</v>
      </c>
      <c r="D182" s="168">
        <v>7.8</v>
      </c>
      <c r="E182" s="168">
        <v>7.3</v>
      </c>
      <c r="F182" s="168">
        <v>7</v>
      </c>
      <c r="G182" s="167">
        <v>7.8</v>
      </c>
      <c r="H182" s="167">
        <v>7.7</v>
      </c>
      <c r="I182" s="168">
        <v>7.5</v>
      </c>
      <c r="J182" s="169"/>
      <c r="K182" s="13">
        <f>(SUM(D182:I182)-MAX(D182:I182)-MIN(D182:I182))/4</f>
        <v>7.575000000000001</v>
      </c>
      <c r="L182" s="134">
        <v>20</v>
      </c>
      <c r="M182" s="11">
        <f t="shared" si="22"/>
        <v>7.575000000000001</v>
      </c>
      <c r="N182" s="148"/>
      <c r="O182" s="134"/>
      <c r="P182" s="134"/>
      <c r="Q182" s="135"/>
      <c r="R182" s="136"/>
    </row>
    <row r="183" spans="1:19" ht="16.5" thickBot="1">
      <c r="A183" s="149">
        <v>22</v>
      </c>
      <c r="B183" s="193" t="s">
        <v>101</v>
      </c>
      <c r="C183" s="141"/>
      <c r="D183" s="141">
        <v>1</v>
      </c>
      <c r="E183" s="141">
        <v>2</v>
      </c>
      <c r="F183" s="141">
        <v>3</v>
      </c>
      <c r="G183" s="141">
        <v>4</v>
      </c>
      <c r="H183" s="141">
        <v>5</v>
      </c>
      <c r="I183" s="141">
        <v>6</v>
      </c>
      <c r="J183" s="141">
        <v>7</v>
      </c>
      <c r="K183" s="171"/>
      <c r="L183" s="17" t="s">
        <v>17</v>
      </c>
      <c r="M183" s="142"/>
      <c r="N183" s="151">
        <f>SUM(M184:M190)</f>
        <v>73.77500000000002</v>
      </c>
      <c r="O183" s="17">
        <f>N183/2</f>
        <v>36.88750000000001</v>
      </c>
      <c r="P183" s="153">
        <v>55.657</v>
      </c>
      <c r="Q183" s="154"/>
      <c r="R183" s="143">
        <f>N183+P183</f>
        <v>129.43200000000002</v>
      </c>
      <c r="S183" s="7">
        <f>R183/2</f>
        <v>64.71600000000001</v>
      </c>
    </row>
    <row r="184" spans="1:18" ht="15.75">
      <c r="A184" s="144"/>
      <c r="B184" s="3" t="s">
        <v>148</v>
      </c>
      <c r="C184" s="5" t="s">
        <v>18</v>
      </c>
      <c r="D184" s="145">
        <v>7.1</v>
      </c>
      <c r="E184" s="145">
        <v>7.2</v>
      </c>
      <c r="F184" s="145">
        <v>7</v>
      </c>
      <c r="G184" s="145">
        <v>7.5</v>
      </c>
      <c r="H184" s="145">
        <v>7.3</v>
      </c>
      <c r="I184" s="145">
        <v>7.5</v>
      </c>
      <c r="J184" s="145"/>
      <c r="K184" s="170">
        <f>(SUM(D184:I184)-MAX(D184:I184)-MIN(D184:I184))/4</f>
        <v>7.275</v>
      </c>
      <c r="L184" s="39">
        <v>40</v>
      </c>
      <c r="M184" s="11">
        <f>K184/10*L184/2</f>
        <v>14.55</v>
      </c>
      <c r="N184" s="146"/>
      <c r="O184" s="39"/>
      <c r="P184" s="39"/>
      <c r="Q184" s="127"/>
      <c r="R184" s="128"/>
    </row>
    <row r="185" spans="1:18" ht="15.75">
      <c r="A185" s="144"/>
      <c r="B185" s="3" t="s">
        <v>207</v>
      </c>
      <c r="C185" s="5" t="s">
        <v>19</v>
      </c>
      <c r="D185" s="145">
        <v>7.1</v>
      </c>
      <c r="E185" s="145">
        <v>7.2</v>
      </c>
      <c r="F185" s="145">
        <v>7</v>
      </c>
      <c r="G185" s="145">
        <v>7.4</v>
      </c>
      <c r="H185" s="145">
        <v>7.2</v>
      </c>
      <c r="I185" s="145">
        <v>7.4</v>
      </c>
      <c r="J185" s="145"/>
      <c r="K185" s="170">
        <f>(SUM(D185:I185)-MAX(D185:I185)-MIN(D185:I185))/4</f>
        <v>7.225000000000001</v>
      </c>
      <c r="L185" s="39">
        <v>30</v>
      </c>
      <c r="M185" s="11">
        <f>K185/10*L185/2</f>
        <v>10.837500000000002</v>
      </c>
      <c r="N185" s="146"/>
      <c r="O185" s="39"/>
      <c r="P185" s="39"/>
      <c r="Q185" s="127"/>
      <c r="R185" s="128"/>
    </row>
    <row r="186" spans="1:18" ht="15.75">
      <c r="A186" s="144"/>
      <c r="B186" s="3"/>
      <c r="C186" s="5" t="s">
        <v>20</v>
      </c>
      <c r="D186" s="145">
        <v>7.2</v>
      </c>
      <c r="E186" s="145">
        <v>7.4</v>
      </c>
      <c r="F186" s="145">
        <v>7.1</v>
      </c>
      <c r="G186" s="145">
        <v>7.6</v>
      </c>
      <c r="H186" s="145">
        <v>7.4</v>
      </c>
      <c r="I186" s="145">
        <v>7.5</v>
      </c>
      <c r="J186" s="145"/>
      <c r="K186" s="170">
        <f>(SUM(D186:I186)-MAX(D186:I186)-MIN(D186:I186))/4</f>
        <v>7.375</v>
      </c>
      <c r="L186" s="39">
        <v>30</v>
      </c>
      <c r="M186" s="11">
        <f>K186/10*L186/2</f>
        <v>11.0625</v>
      </c>
      <c r="N186" s="146"/>
      <c r="O186" s="39"/>
      <c r="P186" s="39"/>
      <c r="Q186" s="127"/>
      <c r="R186" s="128"/>
    </row>
    <row r="187" spans="1:18" ht="15.75">
      <c r="A187" s="144"/>
      <c r="B187" s="3"/>
      <c r="C187" s="5"/>
      <c r="D187" s="5"/>
      <c r="E187" s="5"/>
      <c r="F187" s="145"/>
      <c r="G187" s="5"/>
      <c r="H187" s="145"/>
      <c r="I187" s="145"/>
      <c r="J187" s="5"/>
      <c r="K187" s="170"/>
      <c r="L187" s="39"/>
      <c r="M187" s="11"/>
      <c r="N187" s="146"/>
      <c r="O187" s="39"/>
      <c r="P187" s="39"/>
      <c r="Q187" s="127"/>
      <c r="R187" s="128"/>
    </row>
    <row r="188" spans="1:18" ht="15.75">
      <c r="A188" s="144"/>
      <c r="B188" s="3"/>
      <c r="C188" s="5" t="s">
        <v>21</v>
      </c>
      <c r="D188" s="145">
        <v>7.4</v>
      </c>
      <c r="E188" s="145">
        <v>7.4</v>
      </c>
      <c r="F188" s="145">
        <v>6.9</v>
      </c>
      <c r="G188" s="145">
        <v>7.6</v>
      </c>
      <c r="H188" s="145">
        <v>7.7</v>
      </c>
      <c r="I188" s="145">
        <v>7.6</v>
      </c>
      <c r="J188" s="145"/>
      <c r="K188" s="170">
        <f>(SUM(D188:I188)-MAX(D188:I188)-MIN(D188:I188))/4</f>
        <v>7.500000000000002</v>
      </c>
      <c r="L188" s="39">
        <v>50</v>
      </c>
      <c r="M188" s="11">
        <f>K188/10*L188/2</f>
        <v>18.750000000000007</v>
      </c>
      <c r="N188" s="146"/>
      <c r="O188" s="39"/>
      <c r="P188" s="39"/>
      <c r="Q188" s="127"/>
      <c r="R188" s="128"/>
    </row>
    <row r="189" spans="1:18" ht="15.75">
      <c r="A189" s="144"/>
      <c r="B189" s="3"/>
      <c r="C189" s="5" t="s">
        <v>22</v>
      </c>
      <c r="D189" s="145">
        <v>7.3</v>
      </c>
      <c r="E189" s="145">
        <v>7.4</v>
      </c>
      <c r="F189" s="145">
        <v>7</v>
      </c>
      <c r="G189" s="145">
        <v>7.8</v>
      </c>
      <c r="H189" s="145">
        <v>7.6</v>
      </c>
      <c r="I189" s="145">
        <v>7.5</v>
      </c>
      <c r="J189" s="145"/>
      <c r="K189" s="170">
        <f>(SUM(D189:I189)-MAX(D189:I189)-MIN(D189:I189))/4</f>
        <v>7.450000000000001</v>
      </c>
      <c r="L189" s="39">
        <v>30</v>
      </c>
      <c r="M189" s="11">
        <f>K189/10*L189/2</f>
        <v>11.175</v>
      </c>
      <c r="N189" s="146"/>
      <c r="O189" s="39"/>
      <c r="P189" s="39"/>
      <c r="Q189" s="127"/>
      <c r="R189" s="128"/>
    </row>
    <row r="190" spans="1:18" ht="16.5" thickBot="1">
      <c r="A190" s="140"/>
      <c r="B190" s="195"/>
      <c r="C190" s="147" t="s">
        <v>23</v>
      </c>
      <c r="D190" s="147">
        <v>7.3</v>
      </c>
      <c r="E190" s="147">
        <v>7.3</v>
      </c>
      <c r="F190" s="145">
        <v>7</v>
      </c>
      <c r="G190" s="147">
        <v>7.4</v>
      </c>
      <c r="H190" s="145">
        <v>7.6</v>
      </c>
      <c r="I190" s="145">
        <v>7.6</v>
      </c>
      <c r="J190" s="145"/>
      <c r="K190" s="170">
        <f>(SUM(D190:I190)-MAX(D190:I190)-MIN(D190:I190))/4</f>
        <v>7.4</v>
      </c>
      <c r="L190" s="134">
        <v>20</v>
      </c>
      <c r="M190" s="11">
        <f>K190/10*L190/2</f>
        <v>7.4</v>
      </c>
      <c r="N190" s="148"/>
      <c r="O190" s="134"/>
      <c r="P190" s="134"/>
      <c r="Q190" s="135"/>
      <c r="R190" s="136"/>
    </row>
    <row r="191" spans="1:19" ht="16.5" thickBot="1">
      <c r="A191" s="149">
        <f>A183+1</f>
        <v>23</v>
      </c>
      <c r="B191" s="196" t="s">
        <v>210</v>
      </c>
      <c r="C191" s="162"/>
      <c r="D191" s="162">
        <v>1</v>
      </c>
      <c r="E191" s="162">
        <v>2</v>
      </c>
      <c r="F191" s="162">
        <v>3</v>
      </c>
      <c r="G191" s="162">
        <v>4</v>
      </c>
      <c r="H191" s="162">
        <v>5</v>
      </c>
      <c r="I191" s="162">
        <v>6</v>
      </c>
      <c r="J191" s="162">
        <v>7</v>
      </c>
      <c r="K191" s="171"/>
      <c r="L191" s="17" t="s">
        <v>17</v>
      </c>
      <c r="M191" s="142"/>
      <c r="N191" s="151">
        <f>SUM(M192:M198)</f>
        <v>77.625</v>
      </c>
      <c r="O191" s="17">
        <f>N191/2</f>
        <v>38.8125</v>
      </c>
      <c r="P191" s="153">
        <v>61.553</v>
      </c>
      <c r="Q191" s="154"/>
      <c r="R191" s="143">
        <f>N191+P191</f>
        <v>139.178</v>
      </c>
      <c r="S191" s="7">
        <f>R191/2</f>
        <v>69.589</v>
      </c>
    </row>
    <row r="192" spans="1:18" ht="15.75">
      <c r="A192" s="161"/>
      <c r="B192" s="197" t="s">
        <v>109</v>
      </c>
      <c r="C192" s="38" t="s">
        <v>18</v>
      </c>
      <c r="D192" s="163">
        <v>7.7</v>
      </c>
      <c r="E192" s="163">
        <v>7.7</v>
      </c>
      <c r="F192" s="163">
        <v>7.7</v>
      </c>
      <c r="G192" s="163">
        <v>7.7</v>
      </c>
      <c r="H192" s="163">
        <v>7.8</v>
      </c>
      <c r="I192" s="163">
        <v>7.4</v>
      </c>
      <c r="J192" s="164"/>
      <c r="K192" s="170">
        <f>(SUM(D192:I192)-MAX(D192:I192)-MIN(D192:I192))/4</f>
        <v>7.700000000000001</v>
      </c>
      <c r="L192" s="39">
        <v>40</v>
      </c>
      <c r="M192" s="11">
        <f>K192/10*L192/2</f>
        <v>15.400000000000002</v>
      </c>
      <c r="N192" s="146"/>
      <c r="O192" s="39"/>
      <c r="P192" s="39"/>
      <c r="Q192" s="127"/>
      <c r="R192" s="128"/>
    </row>
    <row r="193" spans="1:18" ht="15.75">
      <c r="A193" s="161"/>
      <c r="B193" s="198" t="s">
        <v>71</v>
      </c>
      <c r="C193" s="5" t="s">
        <v>19</v>
      </c>
      <c r="D193" s="145">
        <v>7.6</v>
      </c>
      <c r="E193" s="145">
        <v>7.7</v>
      </c>
      <c r="F193" s="145">
        <v>7.6</v>
      </c>
      <c r="G193" s="145">
        <v>7.8</v>
      </c>
      <c r="H193" s="145">
        <v>7.8</v>
      </c>
      <c r="I193" s="145">
        <v>7.5</v>
      </c>
      <c r="J193" s="165"/>
      <c r="K193" s="170">
        <f>(SUM(D193:I193)-MAX(D193:I193)-MIN(D193:I193))/4</f>
        <v>7.675000000000001</v>
      </c>
      <c r="L193" s="39">
        <v>30</v>
      </c>
      <c r="M193" s="11">
        <f>K193/10*L193/2</f>
        <v>11.512500000000001</v>
      </c>
      <c r="N193" s="146"/>
      <c r="O193" s="39"/>
      <c r="P193" s="39"/>
      <c r="Q193" s="127"/>
      <c r="R193" s="128"/>
    </row>
    <row r="194" spans="1:18" ht="15.75">
      <c r="A194" s="161"/>
      <c r="B194" s="198"/>
      <c r="C194" s="5" t="s">
        <v>20</v>
      </c>
      <c r="D194" s="145">
        <v>7.7</v>
      </c>
      <c r="E194" s="145">
        <v>7.7</v>
      </c>
      <c r="F194" s="145">
        <v>7.6</v>
      </c>
      <c r="G194" s="145">
        <v>7.8</v>
      </c>
      <c r="H194" s="145">
        <v>7.9</v>
      </c>
      <c r="I194" s="145">
        <v>7.7</v>
      </c>
      <c r="J194" s="165"/>
      <c r="K194" s="170">
        <f>(SUM(D194:I194)-MAX(D194:I194)-MIN(D194:I194))/4</f>
        <v>7.725000000000001</v>
      </c>
      <c r="L194" s="39">
        <v>30</v>
      </c>
      <c r="M194" s="11">
        <f>K194/10*L194/2</f>
        <v>11.587500000000002</v>
      </c>
      <c r="N194" s="146"/>
      <c r="O194" s="39"/>
      <c r="P194" s="39"/>
      <c r="Q194" s="127"/>
      <c r="R194" s="128"/>
    </row>
    <row r="195" spans="1:18" ht="15.75">
      <c r="A195" s="161"/>
      <c r="B195" s="198"/>
      <c r="C195" s="5"/>
      <c r="D195" s="5"/>
      <c r="E195" s="5"/>
      <c r="F195" s="145"/>
      <c r="G195" s="5"/>
      <c r="H195" s="5"/>
      <c r="I195" s="145"/>
      <c r="J195" s="166"/>
      <c r="K195" s="170"/>
      <c r="L195" s="39"/>
      <c r="M195" s="11"/>
      <c r="N195" s="146"/>
      <c r="O195" s="39"/>
      <c r="P195" s="39"/>
      <c r="Q195" s="127"/>
      <c r="R195" s="128"/>
    </row>
    <row r="196" spans="1:18" ht="15.75">
      <c r="A196" s="161"/>
      <c r="B196" s="198"/>
      <c r="C196" s="5" t="s">
        <v>21</v>
      </c>
      <c r="D196" s="145">
        <v>8</v>
      </c>
      <c r="E196" s="145">
        <v>7.6</v>
      </c>
      <c r="F196" s="145">
        <v>7.6</v>
      </c>
      <c r="G196" s="145">
        <v>8</v>
      </c>
      <c r="H196" s="145">
        <v>8</v>
      </c>
      <c r="I196" s="145">
        <v>7.8</v>
      </c>
      <c r="J196" s="165"/>
      <c r="K196" s="170">
        <f>(SUM(D196:I196)-MAX(D196:I196)-MIN(D196:I196))/4</f>
        <v>7.85</v>
      </c>
      <c r="L196" s="39">
        <v>50</v>
      </c>
      <c r="M196" s="11">
        <f>K196/10*L196/2</f>
        <v>19.624999999999996</v>
      </c>
      <c r="N196" s="146"/>
      <c r="O196" s="39"/>
      <c r="P196" s="39"/>
      <c r="Q196" s="127"/>
      <c r="R196" s="128"/>
    </row>
    <row r="197" spans="1:18" ht="15.75">
      <c r="A197" s="161"/>
      <c r="B197" s="198"/>
      <c r="C197" s="5" t="s">
        <v>22</v>
      </c>
      <c r="D197" s="145">
        <v>8.1</v>
      </c>
      <c r="E197" s="145">
        <v>7.6</v>
      </c>
      <c r="F197" s="145">
        <v>7.6</v>
      </c>
      <c r="G197" s="145">
        <v>7.9</v>
      </c>
      <c r="H197" s="145">
        <v>8</v>
      </c>
      <c r="I197" s="145">
        <v>7.7</v>
      </c>
      <c r="J197" s="165"/>
      <c r="K197" s="170">
        <f>(SUM(D197:I197)-MAX(D197:I197)-MIN(D197:I197))/4</f>
        <v>7.799999999999999</v>
      </c>
      <c r="L197" s="39">
        <v>30</v>
      </c>
      <c r="M197" s="11">
        <f>K197/10*L197/2</f>
        <v>11.7</v>
      </c>
      <c r="N197" s="146"/>
      <c r="O197" s="39"/>
      <c r="P197" s="39"/>
      <c r="Q197" s="127"/>
      <c r="R197" s="128"/>
    </row>
    <row r="198" spans="1:18" ht="16.5" thickBot="1">
      <c r="A198" s="160"/>
      <c r="B198" s="199"/>
      <c r="C198" s="167" t="s">
        <v>23</v>
      </c>
      <c r="D198" s="168">
        <v>7.9</v>
      </c>
      <c r="E198" s="168">
        <v>7.6</v>
      </c>
      <c r="F198" s="168">
        <v>7.6</v>
      </c>
      <c r="G198" s="167">
        <v>8</v>
      </c>
      <c r="H198" s="167">
        <v>8</v>
      </c>
      <c r="I198" s="168">
        <v>7.7</v>
      </c>
      <c r="J198" s="169"/>
      <c r="K198" s="13">
        <f>(SUM(D198:I198)-MAX(D198:I198)-MIN(D198:I198))/4</f>
        <v>7.800000000000001</v>
      </c>
      <c r="L198" s="134">
        <v>20</v>
      </c>
      <c r="M198" s="11">
        <f>K198/10*L198/2</f>
        <v>7.800000000000001</v>
      </c>
      <c r="N198" s="148"/>
      <c r="O198" s="134"/>
      <c r="P198" s="134"/>
      <c r="Q198" s="135"/>
      <c r="R198" s="136"/>
    </row>
    <row r="199" spans="1:19" ht="16.5" thickBot="1">
      <c r="A199" s="149">
        <v>24</v>
      </c>
      <c r="B199" s="193" t="s">
        <v>115</v>
      </c>
      <c r="C199" s="141"/>
      <c r="D199" s="141">
        <v>1</v>
      </c>
      <c r="E199" s="141">
        <v>2</v>
      </c>
      <c r="F199" s="141">
        <v>3</v>
      </c>
      <c r="G199" s="141">
        <v>4</v>
      </c>
      <c r="H199" s="141">
        <v>5</v>
      </c>
      <c r="I199" s="141">
        <v>6</v>
      </c>
      <c r="J199" s="141">
        <v>7</v>
      </c>
      <c r="K199" s="171"/>
      <c r="L199" s="17" t="s">
        <v>17</v>
      </c>
      <c r="M199" s="142"/>
      <c r="N199" s="151">
        <f>SUM(M200:M206)</f>
        <v>79.5375</v>
      </c>
      <c r="O199" s="17">
        <f>N199/2</f>
        <v>39.76875</v>
      </c>
      <c r="P199" s="153">
        <v>63.925</v>
      </c>
      <c r="Q199" s="154"/>
      <c r="R199" s="143">
        <f>N199+P199</f>
        <v>143.46249999999998</v>
      </c>
      <c r="S199" s="7">
        <f>R199/2</f>
        <v>71.73124999999999</v>
      </c>
    </row>
    <row r="200" spans="1:18" ht="15.75">
      <c r="A200" s="144"/>
      <c r="B200" s="3" t="s">
        <v>145</v>
      </c>
      <c r="C200" s="5" t="s">
        <v>18</v>
      </c>
      <c r="D200" s="145">
        <v>8.2</v>
      </c>
      <c r="E200" s="145">
        <v>7.8</v>
      </c>
      <c r="F200" s="145">
        <v>7.8</v>
      </c>
      <c r="G200" s="145">
        <v>7.9</v>
      </c>
      <c r="H200" s="145">
        <v>7.6</v>
      </c>
      <c r="I200" s="145">
        <v>8</v>
      </c>
      <c r="J200" s="145"/>
      <c r="K200" s="170">
        <f>(SUM(D200:I200)-MAX(D200:I200)-MIN(D200:I200))/4</f>
        <v>7.875000000000002</v>
      </c>
      <c r="L200" s="39">
        <v>40</v>
      </c>
      <c r="M200" s="11">
        <f>K200/10*L200/2</f>
        <v>15.750000000000004</v>
      </c>
      <c r="N200" s="146"/>
      <c r="O200" s="39"/>
      <c r="P200" s="39"/>
      <c r="Q200" s="127"/>
      <c r="R200" s="128"/>
    </row>
    <row r="201" spans="1:18" ht="15.75">
      <c r="A201" s="144"/>
      <c r="B201" s="3" t="s">
        <v>207</v>
      </c>
      <c r="C201" s="5" t="s">
        <v>19</v>
      </c>
      <c r="D201" s="145">
        <v>8</v>
      </c>
      <c r="E201" s="145">
        <v>7.6</v>
      </c>
      <c r="F201" s="145">
        <v>7.8</v>
      </c>
      <c r="G201" s="145">
        <v>7.9</v>
      </c>
      <c r="H201" s="145">
        <v>7.6</v>
      </c>
      <c r="I201" s="145">
        <v>8</v>
      </c>
      <c r="J201" s="145"/>
      <c r="K201" s="170">
        <f>(SUM(D201:I201)-MAX(D201:I201)-MIN(D201:I201))/4</f>
        <v>7.824999999999999</v>
      </c>
      <c r="L201" s="39">
        <v>30</v>
      </c>
      <c r="M201" s="11">
        <f>K201/10*L201/2</f>
        <v>11.737499999999999</v>
      </c>
      <c r="N201" s="146"/>
      <c r="O201" s="39"/>
      <c r="P201" s="39"/>
      <c r="Q201" s="127"/>
      <c r="R201" s="128"/>
    </row>
    <row r="202" spans="1:18" ht="15.75">
      <c r="A202" s="144"/>
      <c r="B202" s="3"/>
      <c r="C202" s="5" t="s">
        <v>20</v>
      </c>
      <c r="D202" s="145">
        <v>8.1</v>
      </c>
      <c r="E202" s="145">
        <v>7.8</v>
      </c>
      <c r="F202" s="145">
        <v>7.8</v>
      </c>
      <c r="G202" s="145">
        <v>7.9</v>
      </c>
      <c r="H202" s="145">
        <v>7.8</v>
      </c>
      <c r="I202" s="145">
        <v>8</v>
      </c>
      <c r="J202" s="145"/>
      <c r="K202" s="170">
        <f>(SUM(D202:I202)-MAX(D202:I202)-MIN(D202:I202))/4</f>
        <v>7.874999999999999</v>
      </c>
      <c r="L202" s="39">
        <v>30</v>
      </c>
      <c r="M202" s="11">
        <f>K202/10*L202/2</f>
        <v>11.812499999999998</v>
      </c>
      <c r="N202" s="146"/>
      <c r="O202" s="39"/>
      <c r="P202" s="39"/>
      <c r="Q202" s="127"/>
      <c r="R202" s="128"/>
    </row>
    <row r="203" spans="1:18" ht="15.75">
      <c r="A203" s="144"/>
      <c r="B203" s="3"/>
      <c r="C203" s="5"/>
      <c r="D203" s="5"/>
      <c r="E203" s="5"/>
      <c r="F203" s="145"/>
      <c r="G203" s="5"/>
      <c r="H203" s="145"/>
      <c r="I203" s="145"/>
      <c r="J203" s="5"/>
      <c r="K203" s="170"/>
      <c r="L203" s="39"/>
      <c r="M203" s="11"/>
      <c r="N203" s="146"/>
      <c r="O203" s="39"/>
      <c r="P203" s="39"/>
      <c r="Q203" s="127"/>
      <c r="R203" s="128"/>
    </row>
    <row r="204" spans="1:18" ht="15.75">
      <c r="A204" s="144"/>
      <c r="B204" s="3"/>
      <c r="C204" s="5" t="s">
        <v>21</v>
      </c>
      <c r="D204" s="145">
        <v>8.2</v>
      </c>
      <c r="E204" s="145">
        <v>8.1</v>
      </c>
      <c r="F204" s="145">
        <v>7.7</v>
      </c>
      <c r="G204" s="145">
        <v>7.8</v>
      </c>
      <c r="H204" s="145">
        <v>8.2</v>
      </c>
      <c r="I204" s="145">
        <v>8.2</v>
      </c>
      <c r="J204" s="145"/>
      <c r="K204" s="170">
        <f>(SUM(D204:I204)-MAX(D204:I204)-MIN(D204:I204))/4</f>
        <v>8.075</v>
      </c>
      <c r="L204" s="39">
        <v>50</v>
      </c>
      <c r="M204" s="11">
        <f>K204/10*L204/2</f>
        <v>20.187499999999996</v>
      </c>
      <c r="N204" s="146"/>
      <c r="O204" s="39"/>
      <c r="P204" s="39"/>
      <c r="Q204" s="127"/>
      <c r="R204" s="128"/>
    </row>
    <row r="205" spans="1:18" ht="15.75">
      <c r="A205" s="144"/>
      <c r="B205" s="3"/>
      <c r="C205" s="5" t="s">
        <v>22</v>
      </c>
      <c r="D205" s="145">
        <v>8</v>
      </c>
      <c r="E205" s="145">
        <v>8.2</v>
      </c>
      <c r="F205" s="145">
        <v>7.8</v>
      </c>
      <c r="G205" s="145">
        <v>7.9</v>
      </c>
      <c r="H205" s="145">
        <v>8</v>
      </c>
      <c r="I205" s="145">
        <v>8.1</v>
      </c>
      <c r="J205" s="145"/>
      <c r="K205" s="170">
        <f>(SUM(D205:I205)-MAX(D205:I205)-MIN(D205:I205))/4</f>
        <v>7.999999999999999</v>
      </c>
      <c r="L205" s="39">
        <v>30</v>
      </c>
      <c r="M205" s="11">
        <f>K205/10*L205/2</f>
        <v>11.999999999999998</v>
      </c>
      <c r="N205" s="146"/>
      <c r="O205" s="39"/>
      <c r="P205" s="39"/>
      <c r="Q205" s="127"/>
      <c r="R205" s="128"/>
    </row>
    <row r="206" spans="1:18" ht="16.5" thickBot="1">
      <c r="A206" s="140"/>
      <c r="B206" s="195"/>
      <c r="C206" s="147" t="s">
        <v>23</v>
      </c>
      <c r="D206" s="147">
        <v>8.2</v>
      </c>
      <c r="E206" s="147">
        <v>8.2</v>
      </c>
      <c r="F206" s="145">
        <v>7.8</v>
      </c>
      <c r="G206" s="147">
        <v>7.8</v>
      </c>
      <c r="H206" s="145">
        <v>8</v>
      </c>
      <c r="I206" s="145">
        <v>8.2</v>
      </c>
      <c r="J206" s="145"/>
      <c r="K206" s="170">
        <f>(SUM(D206:I206)-MAX(D206:I206)-MIN(D206:I206))/4</f>
        <v>8.05</v>
      </c>
      <c r="L206" s="134">
        <v>20</v>
      </c>
      <c r="M206" s="11">
        <f>K206/10*L206/2</f>
        <v>8.05</v>
      </c>
      <c r="N206" s="148"/>
      <c r="O206" s="134"/>
      <c r="P206" s="134"/>
      <c r="Q206" s="135"/>
      <c r="R206" s="136"/>
    </row>
    <row r="207" spans="1:19" ht="16.5" thickBot="1">
      <c r="A207" s="149">
        <f>A199+1</f>
        <v>25</v>
      </c>
      <c r="B207" s="196" t="s">
        <v>118</v>
      </c>
      <c r="C207" s="162"/>
      <c r="D207" s="162">
        <v>1</v>
      </c>
      <c r="E207" s="162">
        <v>2</v>
      </c>
      <c r="F207" s="162">
        <v>3</v>
      </c>
      <c r="G207" s="162">
        <v>4</v>
      </c>
      <c r="H207" s="162">
        <v>5</v>
      </c>
      <c r="I207" s="162">
        <v>6</v>
      </c>
      <c r="J207" s="162">
        <v>7</v>
      </c>
      <c r="K207" s="171"/>
      <c r="L207" s="17" t="s">
        <v>17</v>
      </c>
      <c r="M207" s="142"/>
      <c r="N207" s="151">
        <f>SUM(M208:M214)</f>
        <v>77.3875</v>
      </c>
      <c r="O207" s="17">
        <f>N207/2</f>
        <v>38.69375</v>
      </c>
      <c r="P207" s="153">
        <v>61.223</v>
      </c>
      <c r="Q207" s="154"/>
      <c r="R207" s="143">
        <f>N207+P207</f>
        <v>138.6105</v>
      </c>
      <c r="S207" s="7">
        <f>R207/2</f>
        <v>69.30525</v>
      </c>
    </row>
    <row r="208" spans="1:18" ht="15.75">
      <c r="A208" s="161"/>
      <c r="B208" s="197" t="s">
        <v>120</v>
      </c>
      <c r="C208" s="38" t="s">
        <v>18</v>
      </c>
      <c r="D208" s="163">
        <v>7.3</v>
      </c>
      <c r="E208" s="163">
        <v>7.9</v>
      </c>
      <c r="F208" s="163">
        <v>7.6</v>
      </c>
      <c r="G208" s="163">
        <v>7.9</v>
      </c>
      <c r="H208" s="163">
        <v>7.5</v>
      </c>
      <c r="I208" s="163">
        <v>7.6</v>
      </c>
      <c r="J208" s="164"/>
      <c r="K208" s="170">
        <f>(SUM(D208:I208)-MAX(D208:I208)-MIN(D208:I208))/4</f>
        <v>7.6499999999999995</v>
      </c>
      <c r="L208" s="39">
        <v>40</v>
      </c>
      <c r="M208" s="11">
        <f>K208/10*L208/2</f>
        <v>15.299999999999997</v>
      </c>
      <c r="N208" s="146"/>
      <c r="O208" s="39"/>
      <c r="P208" s="39"/>
      <c r="Q208" s="127"/>
      <c r="R208" s="128"/>
    </row>
    <row r="209" spans="1:18" ht="15.75">
      <c r="A209" s="161"/>
      <c r="B209" s="198" t="s">
        <v>211</v>
      </c>
      <c r="C209" s="5" t="s">
        <v>19</v>
      </c>
      <c r="D209" s="145">
        <v>7.2</v>
      </c>
      <c r="E209" s="145">
        <v>7.9</v>
      </c>
      <c r="F209" s="145">
        <v>7.6</v>
      </c>
      <c r="G209" s="145">
        <v>8.1</v>
      </c>
      <c r="H209" s="145">
        <v>7.6</v>
      </c>
      <c r="I209" s="145">
        <v>7.5</v>
      </c>
      <c r="J209" s="165"/>
      <c r="K209" s="170">
        <f>(SUM(D209:I209)-MAX(D209:I209)-MIN(D209:I209))/4</f>
        <v>7.650000000000001</v>
      </c>
      <c r="L209" s="39">
        <v>30</v>
      </c>
      <c r="M209" s="11">
        <f>K209/10*L209/2</f>
        <v>11.475000000000001</v>
      </c>
      <c r="N209" s="146"/>
      <c r="O209" s="39"/>
      <c r="P209" s="39"/>
      <c r="Q209" s="127"/>
      <c r="R209" s="128"/>
    </row>
    <row r="210" spans="1:18" ht="15.75">
      <c r="A210" s="161"/>
      <c r="B210" s="198"/>
      <c r="C210" s="5" t="s">
        <v>20</v>
      </c>
      <c r="D210" s="145">
        <v>7.3</v>
      </c>
      <c r="E210" s="145">
        <v>7.9</v>
      </c>
      <c r="F210" s="145">
        <v>7.8</v>
      </c>
      <c r="G210" s="145">
        <v>8.1</v>
      </c>
      <c r="H210" s="145">
        <v>7.7</v>
      </c>
      <c r="I210" s="145">
        <v>7.5</v>
      </c>
      <c r="J210" s="165"/>
      <c r="K210" s="170">
        <f>(SUM(D210:I210)-MAX(D210:I210)-MIN(D210:I210))/4</f>
        <v>7.7250000000000005</v>
      </c>
      <c r="L210" s="39">
        <v>30</v>
      </c>
      <c r="M210" s="11">
        <f>K210/10*L210/2</f>
        <v>11.5875</v>
      </c>
      <c r="N210" s="146"/>
      <c r="O210" s="39"/>
      <c r="P210" s="39"/>
      <c r="Q210" s="127"/>
      <c r="R210" s="128"/>
    </row>
    <row r="211" spans="1:18" ht="15.75">
      <c r="A211" s="161"/>
      <c r="B211" s="198"/>
      <c r="C211" s="5"/>
      <c r="D211" s="5"/>
      <c r="E211" s="5"/>
      <c r="F211" s="145"/>
      <c r="G211" s="5"/>
      <c r="H211" s="5"/>
      <c r="I211" s="145"/>
      <c r="J211" s="166"/>
      <c r="K211" s="170"/>
      <c r="L211" s="39"/>
      <c r="M211" s="11"/>
      <c r="N211" s="146"/>
      <c r="O211" s="39"/>
      <c r="P211" s="39"/>
      <c r="Q211" s="127"/>
      <c r="R211" s="128"/>
    </row>
    <row r="212" spans="1:18" ht="15.75">
      <c r="A212" s="161"/>
      <c r="B212" s="198"/>
      <c r="C212" s="5" t="s">
        <v>21</v>
      </c>
      <c r="D212" s="145">
        <v>8.1</v>
      </c>
      <c r="E212" s="145">
        <v>7.5</v>
      </c>
      <c r="F212" s="145">
        <v>7.7</v>
      </c>
      <c r="G212" s="145">
        <v>7.8</v>
      </c>
      <c r="H212" s="145">
        <v>8.2</v>
      </c>
      <c r="I212" s="145">
        <v>7.6</v>
      </c>
      <c r="J212" s="165"/>
      <c r="K212" s="170">
        <f>(SUM(D212:I212)-MAX(D212:I212)-MIN(D212:I212))/4</f>
        <v>7.800000000000001</v>
      </c>
      <c r="L212" s="39">
        <v>50</v>
      </c>
      <c r="M212" s="11">
        <f>K212/10*L212/2</f>
        <v>19.5</v>
      </c>
      <c r="N212" s="146"/>
      <c r="O212" s="39"/>
      <c r="P212" s="39"/>
      <c r="Q212" s="127"/>
      <c r="R212" s="128"/>
    </row>
    <row r="213" spans="1:18" ht="15.75">
      <c r="A213" s="161"/>
      <c r="B213" s="198"/>
      <c r="C213" s="5" t="s">
        <v>22</v>
      </c>
      <c r="D213" s="145">
        <v>8.3</v>
      </c>
      <c r="E213" s="145">
        <v>7.5</v>
      </c>
      <c r="F213" s="145">
        <v>7.7</v>
      </c>
      <c r="G213" s="145">
        <v>7.8</v>
      </c>
      <c r="H213" s="145">
        <v>8.2</v>
      </c>
      <c r="I213" s="145">
        <v>7.5</v>
      </c>
      <c r="J213" s="165"/>
      <c r="K213" s="170">
        <f>(SUM(D213:I213)-MAX(D213:I213)-MIN(D213:I213))/4</f>
        <v>7.800000000000001</v>
      </c>
      <c r="L213" s="39">
        <v>30</v>
      </c>
      <c r="M213" s="11">
        <f>K213/10*L213/2</f>
        <v>11.700000000000001</v>
      </c>
      <c r="N213" s="146"/>
      <c r="O213" s="39"/>
      <c r="P213" s="39"/>
      <c r="Q213" s="127"/>
      <c r="R213" s="128"/>
    </row>
    <row r="214" spans="1:18" ht="16.5" thickBot="1">
      <c r="A214" s="160"/>
      <c r="B214" s="199"/>
      <c r="C214" s="167" t="s">
        <v>23</v>
      </c>
      <c r="D214" s="168">
        <v>8.3</v>
      </c>
      <c r="E214" s="168">
        <v>7.5</v>
      </c>
      <c r="F214" s="168">
        <v>7.7</v>
      </c>
      <c r="G214" s="167">
        <v>7.9</v>
      </c>
      <c r="H214" s="167">
        <v>8.2</v>
      </c>
      <c r="I214" s="168">
        <v>7.5</v>
      </c>
      <c r="J214" s="169"/>
      <c r="K214" s="13">
        <f>(SUM(D214:I214)-MAX(D214:I214)-MIN(D214:I214))/4</f>
        <v>7.824999999999999</v>
      </c>
      <c r="L214" s="134">
        <v>20</v>
      </c>
      <c r="M214" s="11">
        <f>K214/10*L214/2</f>
        <v>7.824999999999999</v>
      </c>
      <c r="N214" s="148"/>
      <c r="O214" s="134"/>
      <c r="P214" s="134"/>
      <c r="Q214" s="135"/>
      <c r="R214" s="136"/>
    </row>
  </sheetData>
  <sheetProtection/>
  <mergeCells count="12">
    <mergeCell ref="A10:F10"/>
    <mergeCell ref="A11:Q11"/>
    <mergeCell ref="A12:F12"/>
    <mergeCell ref="A6:K6"/>
    <mergeCell ref="A8:G8"/>
    <mergeCell ref="A7:Q7"/>
    <mergeCell ref="A1:T1"/>
    <mergeCell ref="A4:D4"/>
    <mergeCell ref="A5:D5"/>
    <mergeCell ref="A3:O3"/>
    <mergeCell ref="A2:Q2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625" style="182" customWidth="1"/>
    <col min="2" max="2" width="19.00390625" style="0" customWidth="1"/>
    <col min="3" max="3" width="10.125" style="0" customWidth="1"/>
    <col min="4" max="4" width="17.625" style="0" customWidth="1"/>
    <col min="5" max="5" width="7.625" style="0" customWidth="1"/>
    <col min="6" max="6" width="7.375" style="0" customWidth="1"/>
    <col min="7" max="7" width="8.75390625" style="0" customWidth="1"/>
    <col min="8" max="8" width="10.625" style="0" customWidth="1"/>
  </cols>
  <sheetData>
    <row r="1" spans="1:8" ht="15.75" customHeight="1">
      <c r="A1" s="308" t="s">
        <v>48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23" t="s">
        <v>49</v>
      </c>
      <c r="B2" s="323"/>
      <c r="C2" s="323"/>
      <c r="D2" s="323"/>
      <c r="E2" s="309"/>
      <c r="F2" s="309"/>
      <c r="G2" s="309"/>
      <c r="H2" s="309"/>
    </row>
    <row r="3" spans="1:8" ht="12.75">
      <c r="A3" s="323" t="s">
        <v>45</v>
      </c>
      <c r="B3" s="311"/>
      <c r="C3" s="311"/>
      <c r="D3" s="311"/>
      <c r="E3" s="311"/>
      <c r="F3" s="311"/>
      <c r="G3" s="311"/>
      <c r="H3" s="311"/>
    </row>
    <row r="4" spans="1:8" ht="12.75">
      <c r="A4" s="318" t="s">
        <v>0</v>
      </c>
      <c r="B4" s="319"/>
      <c r="C4" s="319"/>
      <c r="D4" s="319"/>
      <c r="E4" s="210"/>
      <c r="F4" s="211"/>
      <c r="G4" s="212"/>
      <c r="H4" s="212"/>
    </row>
    <row r="5" spans="1:8" ht="12.75">
      <c r="A5" s="320" t="s">
        <v>1</v>
      </c>
      <c r="B5" s="321"/>
      <c r="C5" s="321"/>
      <c r="D5" s="321"/>
      <c r="E5" s="212"/>
      <c r="F5" s="211"/>
      <c r="G5" s="212"/>
      <c r="H5" s="212"/>
    </row>
    <row r="6" spans="1:8" ht="12.75">
      <c r="A6" s="323" t="s">
        <v>270</v>
      </c>
      <c r="B6" s="311"/>
      <c r="C6" s="311"/>
      <c r="D6" s="311"/>
      <c r="E6" s="327"/>
      <c r="F6" s="327"/>
      <c r="G6" s="327"/>
      <c r="H6" s="327"/>
    </row>
    <row r="7" spans="1:8" ht="12.75">
      <c r="A7" s="308" t="s">
        <v>271</v>
      </c>
      <c r="B7" s="311"/>
      <c r="C7" s="311"/>
      <c r="D7" s="311"/>
      <c r="E7" s="311"/>
      <c r="F7" s="311"/>
      <c r="G7" s="311"/>
      <c r="H7" s="311"/>
    </row>
    <row r="8" spans="1:8" ht="12.75">
      <c r="A8" s="308" t="s">
        <v>272</v>
      </c>
      <c r="B8" s="309"/>
      <c r="C8" s="309"/>
      <c r="D8" s="309"/>
      <c r="E8" s="309"/>
      <c r="F8" s="309"/>
      <c r="G8" s="206"/>
      <c r="H8" s="206"/>
    </row>
    <row r="9" spans="1:8" ht="12.75">
      <c r="A9" s="308" t="s">
        <v>273</v>
      </c>
      <c r="B9" s="309"/>
      <c r="C9" s="309"/>
      <c r="D9" s="309"/>
      <c r="E9" s="309"/>
      <c r="F9" s="309"/>
      <c r="G9" s="206"/>
      <c r="H9" s="206"/>
    </row>
    <row r="10" spans="1:8" ht="12.75">
      <c r="A10" s="308" t="s">
        <v>274</v>
      </c>
      <c r="B10" s="309"/>
      <c r="C10" s="309"/>
      <c r="D10" s="309"/>
      <c r="E10" s="309"/>
      <c r="F10" s="309"/>
      <c r="G10" s="206"/>
      <c r="H10" s="206"/>
    </row>
    <row r="11" spans="1:8" ht="12.75">
      <c r="A11" s="308" t="s">
        <v>275</v>
      </c>
      <c r="B11" s="311"/>
      <c r="C11" s="311"/>
      <c r="D11" s="311"/>
      <c r="E11" s="311"/>
      <c r="F11" s="311"/>
      <c r="G11" s="311"/>
      <c r="H11" s="311"/>
    </row>
    <row r="12" spans="1:8" ht="15.75" customHeight="1">
      <c r="A12" s="313" t="s">
        <v>276</v>
      </c>
      <c r="B12" s="314"/>
      <c r="C12" s="314"/>
      <c r="D12" s="314"/>
      <c r="E12" s="314"/>
      <c r="F12" s="314"/>
      <c r="G12" s="209"/>
      <c r="H12" s="209"/>
    </row>
    <row r="13" ht="15.75" customHeight="1" thickBot="1"/>
    <row r="14" spans="1:8" ht="24.75" thickBot="1">
      <c r="A14" s="241" t="s">
        <v>10</v>
      </c>
      <c r="B14" s="242" t="s">
        <v>44</v>
      </c>
      <c r="C14" s="242" t="s">
        <v>25</v>
      </c>
      <c r="D14" s="242" t="s">
        <v>26</v>
      </c>
      <c r="E14" s="242" t="s">
        <v>27</v>
      </c>
      <c r="F14" s="242" t="s">
        <v>28</v>
      </c>
      <c r="G14" s="242" t="s">
        <v>29</v>
      </c>
      <c r="H14" s="243" t="s">
        <v>30</v>
      </c>
    </row>
    <row r="15" spans="1:8" ht="16.5" customHeight="1">
      <c r="A15" s="335">
        <v>1</v>
      </c>
      <c r="B15" s="236" t="s">
        <v>115</v>
      </c>
      <c r="C15" s="228">
        <v>2002</v>
      </c>
      <c r="D15" s="336" t="s">
        <v>207</v>
      </c>
      <c r="E15" s="336">
        <v>79.538</v>
      </c>
      <c r="F15" s="336">
        <v>63.925</v>
      </c>
      <c r="G15" s="336"/>
      <c r="H15" s="335">
        <v>71.73</v>
      </c>
    </row>
    <row r="16" spans="1:8" ht="15.75" customHeight="1">
      <c r="A16" s="333"/>
      <c r="B16" s="238" t="s">
        <v>145</v>
      </c>
      <c r="C16" s="233">
        <v>2002</v>
      </c>
      <c r="D16" s="334"/>
      <c r="E16" s="332"/>
      <c r="F16" s="332"/>
      <c r="G16" s="332"/>
      <c r="H16" s="333"/>
    </row>
    <row r="17" spans="1:8" ht="15.75" customHeight="1">
      <c r="A17" s="333">
        <v>2</v>
      </c>
      <c r="B17" s="238" t="s">
        <v>109</v>
      </c>
      <c r="C17" s="233">
        <v>2001</v>
      </c>
      <c r="D17" s="332" t="s">
        <v>71</v>
      </c>
      <c r="E17" s="332">
        <v>77.625</v>
      </c>
      <c r="F17" s="332">
        <v>61.553</v>
      </c>
      <c r="G17" s="332"/>
      <c r="H17" s="333">
        <v>69.589</v>
      </c>
    </row>
    <row r="18" spans="1:8" ht="15" customHeight="1">
      <c r="A18" s="333"/>
      <c r="B18" s="238" t="s">
        <v>76</v>
      </c>
      <c r="C18" s="233">
        <v>2001</v>
      </c>
      <c r="D18" s="334"/>
      <c r="E18" s="332"/>
      <c r="F18" s="332"/>
      <c r="G18" s="332"/>
      <c r="H18" s="333"/>
    </row>
    <row r="19" spans="1:8" ht="17.25" customHeight="1">
      <c r="A19" s="333">
        <v>3</v>
      </c>
      <c r="B19" s="238" t="s">
        <v>118</v>
      </c>
      <c r="C19" s="233">
        <v>2001</v>
      </c>
      <c r="D19" s="332" t="s">
        <v>268</v>
      </c>
      <c r="E19" s="332">
        <v>77.388</v>
      </c>
      <c r="F19" s="332">
        <v>61.223</v>
      </c>
      <c r="G19" s="332"/>
      <c r="H19" s="333">
        <v>69.305</v>
      </c>
    </row>
    <row r="20" spans="1:8" ht="14.25" customHeight="1">
      <c r="A20" s="333"/>
      <c r="B20" s="238" t="s">
        <v>120</v>
      </c>
      <c r="C20" s="233">
        <v>2001</v>
      </c>
      <c r="D20" s="334"/>
      <c r="E20" s="332"/>
      <c r="F20" s="332"/>
      <c r="G20" s="332"/>
      <c r="H20" s="333"/>
    </row>
    <row r="21" spans="1:8" ht="17.25" customHeight="1">
      <c r="A21" s="333">
        <v>4</v>
      </c>
      <c r="B21" s="238" t="s">
        <v>105</v>
      </c>
      <c r="C21" s="233">
        <v>2002</v>
      </c>
      <c r="D21" s="332" t="s">
        <v>71</v>
      </c>
      <c r="E21" s="332">
        <v>74.363</v>
      </c>
      <c r="F21" s="332">
        <v>55.489</v>
      </c>
      <c r="G21" s="332"/>
      <c r="H21" s="333">
        <v>64.925</v>
      </c>
    </row>
    <row r="22" spans="1:8" ht="15" customHeight="1">
      <c r="A22" s="333"/>
      <c r="B22" s="238" t="s">
        <v>126</v>
      </c>
      <c r="C22" s="233">
        <v>2002</v>
      </c>
      <c r="D22" s="334"/>
      <c r="E22" s="332"/>
      <c r="F22" s="332"/>
      <c r="G22" s="332"/>
      <c r="H22" s="333"/>
    </row>
    <row r="23" spans="1:8" ht="15.75" customHeight="1">
      <c r="A23" s="333">
        <v>5</v>
      </c>
      <c r="B23" s="238" t="s">
        <v>101</v>
      </c>
      <c r="C23" s="233">
        <v>2002</v>
      </c>
      <c r="D23" s="332" t="s">
        <v>207</v>
      </c>
      <c r="E23" s="332">
        <v>73.775</v>
      </c>
      <c r="F23" s="332">
        <v>55.657</v>
      </c>
      <c r="G23" s="332"/>
      <c r="H23" s="333">
        <v>64.716</v>
      </c>
    </row>
    <row r="24" spans="1:8" ht="15.75" customHeight="1">
      <c r="A24" s="333"/>
      <c r="B24" s="238" t="s">
        <v>148</v>
      </c>
      <c r="C24" s="233">
        <v>2002</v>
      </c>
      <c r="D24" s="334"/>
      <c r="E24" s="332"/>
      <c r="F24" s="332"/>
      <c r="G24" s="332"/>
      <c r="H24" s="333"/>
    </row>
    <row r="25" spans="1:8" ht="18" customHeight="1">
      <c r="A25" s="333">
        <v>6</v>
      </c>
      <c r="B25" s="238" t="s">
        <v>90</v>
      </c>
      <c r="C25" s="233">
        <v>2002</v>
      </c>
      <c r="D25" s="332" t="s">
        <v>207</v>
      </c>
      <c r="E25" s="332">
        <v>71.55</v>
      </c>
      <c r="F25" s="332">
        <v>55.169</v>
      </c>
      <c r="G25" s="332"/>
      <c r="H25" s="333">
        <v>63.359</v>
      </c>
    </row>
    <row r="26" spans="1:8" ht="18.75" customHeight="1">
      <c r="A26" s="333"/>
      <c r="B26" s="238" t="s">
        <v>87</v>
      </c>
      <c r="C26" s="233">
        <v>2003</v>
      </c>
      <c r="D26" s="334"/>
      <c r="E26" s="332"/>
      <c r="F26" s="332"/>
      <c r="G26" s="332"/>
      <c r="H26" s="333"/>
    </row>
    <row r="27" spans="1:8" ht="19.5" customHeight="1">
      <c r="A27" s="333">
        <v>7</v>
      </c>
      <c r="B27" s="230" t="s">
        <v>99</v>
      </c>
      <c r="C27" s="233">
        <v>2003</v>
      </c>
      <c r="D27" s="332" t="s">
        <v>268</v>
      </c>
      <c r="E27" s="332">
        <v>70.5</v>
      </c>
      <c r="F27" s="332">
        <v>55.569</v>
      </c>
      <c r="G27" s="332"/>
      <c r="H27" s="333">
        <v>63.034</v>
      </c>
    </row>
    <row r="28" spans="1:8" ht="18.75" customHeight="1">
      <c r="A28" s="333"/>
      <c r="B28" s="238" t="s">
        <v>147</v>
      </c>
      <c r="C28" s="233">
        <v>2003</v>
      </c>
      <c r="D28" s="334"/>
      <c r="E28" s="332"/>
      <c r="F28" s="332"/>
      <c r="G28" s="332"/>
      <c r="H28" s="333"/>
    </row>
    <row r="29" spans="1:8" ht="17.25" customHeight="1">
      <c r="A29" s="333">
        <v>8</v>
      </c>
      <c r="B29" s="238" t="s">
        <v>162</v>
      </c>
      <c r="C29" s="233">
        <v>2003</v>
      </c>
      <c r="D29" s="332" t="s">
        <v>268</v>
      </c>
      <c r="E29" s="332">
        <v>69.988</v>
      </c>
      <c r="F29" s="332">
        <v>55.291</v>
      </c>
      <c r="G29" s="332"/>
      <c r="H29" s="333">
        <v>62.63</v>
      </c>
    </row>
    <row r="30" spans="1:8" ht="19.5" customHeight="1">
      <c r="A30" s="333"/>
      <c r="B30" s="238" t="s">
        <v>82</v>
      </c>
      <c r="C30" s="233">
        <v>2003</v>
      </c>
      <c r="D30" s="334"/>
      <c r="E30" s="332"/>
      <c r="F30" s="332"/>
      <c r="G30" s="332"/>
      <c r="H30" s="333"/>
    </row>
    <row r="31" spans="1:8" ht="18.75" customHeight="1">
      <c r="A31" s="333">
        <v>9</v>
      </c>
      <c r="B31" s="238" t="s">
        <v>167</v>
      </c>
      <c r="C31" s="233">
        <v>2004</v>
      </c>
      <c r="D31" s="332" t="s">
        <v>206</v>
      </c>
      <c r="E31" s="332">
        <v>69.4</v>
      </c>
      <c r="F31" s="332">
        <v>54.003</v>
      </c>
      <c r="G31" s="332"/>
      <c r="H31" s="333">
        <v>61.701</v>
      </c>
    </row>
    <row r="32" spans="1:8" ht="18" customHeight="1">
      <c r="A32" s="333"/>
      <c r="B32" s="238" t="s">
        <v>73</v>
      </c>
      <c r="C32" s="233">
        <v>2003</v>
      </c>
      <c r="D32" s="334"/>
      <c r="E32" s="332"/>
      <c r="F32" s="332"/>
      <c r="G32" s="332"/>
      <c r="H32" s="333"/>
    </row>
    <row r="33" spans="1:8" ht="18.75" customHeight="1">
      <c r="A33" s="333">
        <v>10</v>
      </c>
      <c r="B33" s="238" t="s">
        <v>130</v>
      </c>
      <c r="C33" s="233">
        <v>2003</v>
      </c>
      <c r="D33" s="332" t="s">
        <v>268</v>
      </c>
      <c r="E33" s="332">
        <v>68.925</v>
      </c>
      <c r="F33" s="332">
        <v>54.476</v>
      </c>
      <c r="G33" s="332"/>
      <c r="H33" s="333">
        <v>61.7</v>
      </c>
    </row>
    <row r="34" spans="1:8" ht="18" customHeight="1">
      <c r="A34" s="333"/>
      <c r="B34" s="238" t="s">
        <v>208</v>
      </c>
      <c r="C34" s="233">
        <v>2003</v>
      </c>
      <c r="D34" s="334"/>
      <c r="E34" s="332"/>
      <c r="F34" s="332"/>
      <c r="G34" s="332"/>
      <c r="H34" s="333"/>
    </row>
    <row r="35" spans="1:8" ht="19.5" customHeight="1">
      <c r="A35" s="333">
        <v>11</v>
      </c>
      <c r="B35" s="238" t="s">
        <v>177</v>
      </c>
      <c r="C35" s="233">
        <v>2003</v>
      </c>
      <c r="D35" s="332" t="s">
        <v>207</v>
      </c>
      <c r="E35" s="332">
        <v>68.675</v>
      </c>
      <c r="F35" s="332">
        <v>53.633</v>
      </c>
      <c r="G35" s="332"/>
      <c r="H35" s="333">
        <v>61.154</v>
      </c>
    </row>
    <row r="36" spans="1:8" ht="18.75" customHeight="1">
      <c r="A36" s="333"/>
      <c r="B36" s="238" t="s">
        <v>150</v>
      </c>
      <c r="C36" s="233">
        <v>2003</v>
      </c>
      <c r="D36" s="334"/>
      <c r="E36" s="332"/>
      <c r="F36" s="332"/>
      <c r="G36" s="332"/>
      <c r="H36" s="333"/>
    </row>
    <row r="37" spans="1:8" ht="18.75" customHeight="1">
      <c r="A37" s="333">
        <v>12</v>
      </c>
      <c r="B37" s="230" t="s">
        <v>146</v>
      </c>
      <c r="C37" s="233">
        <v>2002</v>
      </c>
      <c r="D37" s="332" t="s">
        <v>269</v>
      </c>
      <c r="E37" s="332">
        <v>64.238</v>
      </c>
      <c r="F37" s="332">
        <v>52.864</v>
      </c>
      <c r="G37" s="332"/>
      <c r="H37" s="333">
        <v>58.55</v>
      </c>
    </row>
    <row r="38" spans="1:8" ht="19.5" customHeight="1">
      <c r="A38" s="333"/>
      <c r="B38" s="230" t="s">
        <v>149</v>
      </c>
      <c r="C38" s="233">
        <v>2003</v>
      </c>
      <c r="D38" s="334"/>
      <c r="E38" s="332"/>
      <c r="F38" s="332"/>
      <c r="G38" s="332"/>
      <c r="H38" s="333"/>
    </row>
    <row r="39" spans="1:8" ht="18" customHeight="1">
      <c r="A39" s="333">
        <v>13</v>
      </c>
      <c r="B39" s="238" t="s">
        <v>91</v>
      </c>
      <c r="C39" s="233">
        <v>2005</v>
      </c>
      <c r="D39" s="332" t="s">
        <v>206</v>
      </c>
      <c r="E39" s="332">
        <v>65.125</v>
      </c>
      <c r="F39" s="332">
        <v>49.718</v>
      </c>
      <c r="G39" s="332"/>
      <c r="H39" s="333">
        <v>57.421</v>
      </c>
    </row>
    <row r="40" spans="1:8" ht="20.25" customHeight="1">
      <c r="A40" s="333"/>
      <c r="B40" s="238" t="s">
        <v>188</v>
      </c>
      <c r="C40" s="233">
        <v>2005</v>
      </c>
      <c r="D40" s="334"/>
      <c r="E40" s="332"/>
      <c r="F40" s="332"/>
      <c r="G40" s="332"/>
      <c r="H40" s="333"/>
    </row>
    <row r="41" spans="1:8" ht="18.75" customHeight="1">
      <c r="A41" s="333">
        <v>14</v>
      </c>
      <c r="B41" s="238" t="s">
        <v>183</v>
      </c>
      <c r="C41" s="233">
        <v>2002</v>
      </c>
      <c r="D41" s="332" t="s">
        <v>207</v>
      </c>
      <c r="E41" s="332">
        <v>63.775</v>
      </c>
      <c r="F41" s="332">
        <v>47.826</v>
      </c>
      <c r="G41" s="332"/>
      <c r="H41" s="333">
        <v>55.8</v>
      </c>
    </row>
    <row r="42" spans="1:8" ht="18" customHeight="1">
      <c r="A42" s="333"/>
      <c r="B42" s="238" t="s">
        <v>79</v>
      </c>
      <c r="C42" s="233">
        <v>2002</v>
      </c>
      <c r="D42" s="334"/>
      <c r="E42" s="332"/>
      <c r="F42" s="332"/>
      <c r="G42" s="332"/>
      <c r="H42" s="333"/>
    </row>
    <row r="43" spans="1:8" ht="19.5" customHeight="1">
      <c r="A43" s="333">
        <v>15</v>
      </c>
      <c r="B43" s="238" t="s">
        <v>60</v>
      </c>
      <c r="C43" s="233">
        <v>2004</v>
      </c>
      <c r="D43" s="332" t="s">
        <v>269</v>
      </c>
      <c r="E43" s="332">
        <v>63.413</v>
      </c>
      <c r="F43" s="332">
        <v>47.146</v>
      </c>
      <c r="G43" s="332"/>
      <c r="H43" s="333">
        <v>55.279</v>
      </c>
    </row>
    <row r="44" spans="1:8" ht="20.25" customHeight="1">
      <c r="A44" s="333"/>
      <c r="B44" s="238" t="s">
        <v>178</v>
      </c>
      <c r="C44" s="233">
        <v>2004</v>
      </c>
      <c r="D44" s="334"/>
      <c r="E44" s="332"/>
      <c r="F44" s="332"/>
      <c r="G44" s="332"/>
      <c r="H44" s="333"/>
    </row>
    <row r="45" spans="1:8" ht="18.75" customHeight="1">
      <c r="A45" s="333">
        <v>16</v>
      </c>
      <c r="B45" s="238" t="s">
        <v>121</v>
      </c>
      <c r="C45" s="233">
        <v>2003</v>
      </c>
      <c r="D45" s="332" t="s">
        <v>206</v>
      </c>
      <c r="E45" s="332">
        <v>62.963</v>
      </c>
      <c r="F45" s="332">
        <v>47.167</v>
      </c>
      <c r="G45" s="332"/>
      <c r="H45" s="333">
        <v>55.064</v>
      </c>
    </row>
    <row r="46" spans="1:8" ht="16.5" customHeight="1">
      <c r="A46" s="333"/>
      <c r="B46" s="238" t="s">
        <v>75</v>
      </c>
      <c r="C46" s="233">
        <v>2003</v>
      </c>
      <c r="D46" s="334"/>
      <c r="E46" s="332"/>
      <c r="F46" s="332"/>
      <c r="G46" s="332"/>
      <c r="H46" s="333"/>
    </row>
    <row r="47" spans="1:8" ht="19.5" customHeight="1">
      <c r="A47" s="333">
        <v>17</v>
      </c>
      <c r="B47" s="238" t="s">
        <v>106</v>
      </c>
      <c r="C47" s="233">
        <v>2001</v>
      </c>
      <c r="D47" s="332" t="s">
        <v>205</v>
      </c>
      <c r="E47" s="332">
        <v>60.95</v>
      </c>
      <c r="F47" s="332">
        <v>47.104</v>
      </c>
      <c r="G47" s="332"/>
      <c r="H47" s="333">
        <v>54.027</v>
      </c>
    </row>
    <row r="48" spans="1:8" ht="17.25" customHeight="1">
      <c r="A48" s="333"/>
      <c r="B48" s="238" t="s">
        <v>102</v>
      </c>
      <c r="C48" s="233">
        <v>2001</v>
      </c>
      <c r="D48" s="334"/>
      <c r="E48" s="332"/>
      <c r="F48" s="332"/>
      <c r="G48" s="332"/>
      <c r="H48" s="333"/>
    </row>
    <row r="49" spans="1:8" ht="18.75" customHeight="1">
      <c r="A49" s="333">
        <v>18</v>
      </c>
      <c r="B49" s="238" t="s">
        <v>203</v>
      </c>
      <c r="C49" s="233">
        <v>2004</v>
      </c>
      <c r="D49" s="332" t="s">
        <v>215</v>
      </c>
      <c r="E49" s="332">
        <v>59.275</v>
      </c>
      <c r="F49" s="332">
        <v>45.516</v>
      </c>
      <c r="G49" s="332"/>
      <c r="H49" s="333">
        <v>52.395</v>
      </c>
    </row>
    <row r="50" spans="1:8" ht="17.25" customHeight="1">
      <c r="A50" s="333"/>
      <c r="B50" s="238" t="s">
        <v>104</v>
      </c>
      <c r="C50" s="233">
        <v>2004</v>
      </c>
      <c r="D50" s="334"/>
      <c r="E50" s="332"/>
      <c r="F50" s="332"/>
      <c r="G50" s="332"/>
      <c r="H50" s="333"/>
    </row>
    <row r="51" spans="1:8" ht="17.25" customHeight="1">
      <c r="A51" s="333">
        <v>19</v>
      </c>
      <c r="B51" s="238" t="s">
        <v>176</v>
      </c>
      <c r="C51" s="233">
        <v>2002</v>
      </c>
      <c r="D51" s="332" t="s">
        <v>199</v>
      </c>
      <c r="E51" s="332">
        <v>59.663</v>
      </c>
      <c r="F51" s="332">
        <v>42.767</v>
      </c>
      <c r="G51" s="332"/>
      <c r="H51" s="333">
        <v>51.214</v>
      </c>
    </row>
    <row r="52" spans="1:8" ht="17.25" customHeight="1">
      <c r="A52" s="333"/>
      <c r="B52" s="238" t="s">
        <v>187</v>
      </c>
      <c r="C52" s="233">
        <v>2002</v>
      </c>
      <c r="D52" s="334"/>
      <c r="E52" s="332"/>
      <c r="F52" s="332"/>
      <c r="G52" s="332"/>
      <c r="H52" s="333"/>
    </row>
    <row r="53" spans="1:8" ht="18" customHeight="1">
      <c r="A53" s="333">
        <v>20</v>
      </c>
      <c r="B53" s="238" t="s">
        <v>116</v>
      </c>
      <c r="C53" s="233">
        <v>2003</v>
      </c>
      <c r="D53" s="332" t="s">
        <v>199</v>
      </c>
      <c r="E53" s="332">
        <v>59.288</v>
      </c>
      <c r="F53" s="332">
        <v>42.818</v>
      </c>
      <c r="G53" s="332"/>
      <c r="H53" s="333">
        <v>51.052</v>
      </c>
    </row>
    <row r="54" spans="1:8" ht="18.75" customHeight="1">
      <c r="A54" s="333"/>
      <c r="B54" s="238" t="s">
        <v>77</v>
      </c>
      <c r="C54" s="233">
        <v>2002</v>
      </c>
      <c r="D54" s="334"/>
      <c r="E54" s="332"/>
      <c r="F54" s="332"/>
      <c r="G54" s="332"/>
      <c r="H54" s="333"/>
    </row>
    <row r="55" spans="1:8" ht="18" customHeight="1">
      <c r="A55" s="333">
        <v>21</v>
      </c>
      <c r="B55" s="238" t="s">
        <v>214</v>
      </c>
      <c r="C55" s="233">
        <v>2002</v>
      </c>
      <c r="D55" s="332" t="s">
        <v>269</v>
      </c>
      <c r="E55" s="332">
        <v>57.313</v>
      </c>
      <c r="F55" s="332">
        <v>42.473</v>
      </c>
      <c r="G55" s="332"/>
      <c r="H55" s="333">
        <v>48.892</v>
      </c>
    </row>
    <row r="56" spans="1:8" ht="18" customHeight="1">
      <c r="A56" s="333"/>
      <c r="B56" s="238" t="s">
        <v>201</v>
      </c>
      <c r="C56" s="233">
        <v>2001</v>
      </c>
      <c r="D56" s="334"/>
      <c r="E56" s="332"/>
      <c r="F56" s="332"/>
      <c r="G56" s="332"/>
      <c r="H56" s="333"/>
    </row>
    <row r="57" spans="1:8" ht="18" customHeight="1">
      <c r="A57" s="333">
        <v>22</v>
      </c>
      <c r="B57" s="238" t="s">
        <v>157</v>
      </c>
      <c r="C57" s="233">
        <v>2003</v>
      </c>
      <c r="D57" s="332" t="s">
        <v>198</v>
      </c>
      <c r="E57" s="332">
        <v>55.913</v>
      </c>
      <c r="F57" s="332">
        <v>41.543</v>
      </c>
      <c r="G57" s="332"/>
      <c r="H57" s="333">
        <v>48.727</v>
      </c>
    </row>
    <row r="58" spans="1:8" ht="20.25" customHeight="1">
      <c r="A58" s="333"/>
      <c r="B58" s="238" t="s">
        <v>190</v>
      </c>
      <c r="C58" s="233">
        <v>2004</v>
      </c>
      <c r="D58" s="334"/>
      <c r="E58" s="332"/>
      <c r="F58" s="332"/>
      <c r="G58" s="332"/>
      <c r="H58" s="333"/>
    </row>
    <row r="59" spans="1:8" ht="21" customHeight="1">
      <c r="A59" s="333">
        <v>23</v>
      </c>
      <c r="B59" s="238" t="s">
        <v>122</v>
      </c>
      <c r="C59" s="233">
        <v>2005</v>
      </c>
      <c r="D59" s="332" t="s">
        <v>199</v>
      </c>
      <c r="E59" s="332">
        <v>55.7</v>
      </c>
      <c r="F59" s="332">
        <v>38.288</v>
      </c>
      <c r="G59" s="332"/>
      <c r="H59" s="333">
        <v>47.494</v>
      </c>
    </row>
    <row r="60" spans="1:8" ht="20.25" customHeight="1">
      <c r="A60" s="333"/>
      <c r="B60" s="238" t="s">
        <v>160</v>
      </c>
      <c r="C60" s="233">
        <v>2005</v>
      </c>
      <c r="D60" s="334"/>
      <c r="E60" s="332"/>
      <c r="F60" s="332"/>
      <c r="G60" s="332"/>
      <c r="H60" s="333"/>
    </row>
    <row r="61" spans="1:8" ht="19.5" customHeight="1">
      <c r="A61" s="333">
        <v>24</v>
      </c>
      <c r="B61" s="238" t="s">
        <v>136</v>
      </c>
      <c r="C61" s="233">
        <v>2004</v>
      </c>
      <c r="D61" s="332" t="s">
        <v>216</v>
      </c>
      <c r="E61" s="332">
        <v>53.263</v>
      </c>
      <c r="F61" s="332">
        <v>34.324</v>
      </c>
      <c r="G61" s="332"/>
      <c r="H61" s="333">
        <v>43.79</v>
      </c>
    </row>
    <row r="62" spans="1:8" ht="16.5" customHeight="1">
      <c r="A62" s="333"/>
      <c r="B62" s="238" t="s">
        <v>172</v>
      </c>
      <c r="C62" s="233">
        <v>2004</v>
      </c>
      <c r="D62" s="334"/>
      <c r="E62" s="332"/>
      <c r="F62" s="332"/>
      <c r="G62" s="332"/>
      <c r="H62" s="333"/>
    </row>
    <row r="63" spans="1:8" ht="18" customHeight="1">
      <c r="A63" s="333">
        <v>25</v>
      </c>
      <c r="B63" s="238" t="s">
        <v>189</v>
      </c>
      <c r="C63" s="233">
        <v>2006</v>
      </c>
      <c r="D63" s="332" t="s">
        <v>198</v>
      </c>
      <c r="E63" s="332">
        <v>51.463</v>
      </c>
      <c r="F63" s="332">
        <v>27.879</v>
      </c>
      <c r="G63" s="332"/>
      <c r="H63" s="333">
        <v>39.67</v>
      </c>
    </row>
    <row r="64" spans="1:8" ht="18.75" customHeight="1">
      <c r="A64" s="333"/>
      <c r="B64" s="238" t="s">
        <v>197</v>
      </c>
      <c r="C64" s="233">
        <v>2006</v>
      </c>
      <c r="D64" s="334"/>
      <c r="E64" s="332"/>
      <c r="F64" s="332"/>
      <c r="G64" s="332"/>
      <c r="H64" s="333"/>
    </row>
    <row r="65" spans="1:8" ht="12.75">
      <c r="A65" s="183"/>
      <c r="B65" s="138"/>
      <c r="C65" s="138"/>
      <c r="D65" s="138"/>
      <c r="E65" s="138"/>
      <c r="F65" s="138"/>
      <c r="G65" s="138"/>
      <c r="H65" s="138"/>
    </row>
  </sheetData>
  <sheetProtection/>
  <mergeCells count="162">
    <mergeCell ref="F17:F18"/>
    <mergeCell ref="D17:D18"/>
    <mergeCell ref="E17:E18"/>
    <mergeCell ref="H15:H16"/>
    <mergeCell ref="A17:A18"/>
    <mergeCell ref="A8:F8"/>
    <mergeCell ref="A9:F9"/>
    <mergeCell ref="A10:F10"/>
    <mergeCell ref="A12:F12"/>
    <mergeCell ref="A19:A20"/>
    <mergeCell ref="D19:D20"/>
    <mergeCell ref="G17:G18"/>
    <mergeCell ref="A11:H11"/>
    <mergeCell ref="H17:H18"/>
    <mergeCell ref="A15:A16"/>
    <mergeCell ref="D15:D16"/>
    <mergeCell ref="E15:E16"/>
    <mergeCell ref="F15:F16"/>
    <mergeCell ref="G15:G16"/>
    <mergeCell ref="A21:A22"/>
    <mergeCell ref="D21:D22"/>
    <mergeCell ref="E21:E22"/>
    <mergeCell ref="F21:F22"/>
    <mergeCell ref="G21:G22"/>
    <mergeCell ref="H21:H22"/>
    <mergeCell ref="E19:E20"/>
    <mergeCell ref="F19:F20"/>
    <mergeCell ref="G23:G24"/>
    <mergeCell ref="H23:H24"/>
    <mergeCell ref="A23:A24"/>
    <mergeCell ref="D23:D24"/>
    <mergeCell ref="E23:E24"/>
    <mergeCell ref="F23:F24"/>
    <mergeCell ref="G19:G20"/>
    <mergeCell ref="H19:H20"/>
    <mergeCell ref="A25:A26"/>
    <mergeCell ref="D25:D26"/>
    <mergeCell ref="E25:E26"/>
    <mergeCell ref="F25:F26"/>
    <mergeCell ref="G25:G26"/>
    <mergeCell ref="H25:H26"/>
    <mergeCell ref="G27:G28"/>
    <mergeCell ref="H27:H28"/>
    <mergeCell ref="A29:A30"/>
    <mergeCell ref="D29:D30"/>
    <mergeCell ref="E29:E30"/>
    <mergeCell ref="F29:F30"/>
    <mergeCell ref="G29:G30"/>
    <mergeCell ref="H29:H30"/>
    <mergeCell ref="A27:A28"/>
    <mergeCell ref="D27:D28"/>
    <mergeCell ref="E27:E28"/>
    <mergeCell ref="F27:F28"/>
    <mergeCell ref="G31:G32"/>
    <mergeCell ref="H31:H32"/>
    <mergeCell ref="A33:A34"/>
    <mergeCell ref="D33:D34"/>
    <mergeCell ref="E33:E34"/>
    <mergeCell ref="F33:F34"/>
    <mergeCell ref="G33:G34"/>
    <mergeCell ref="H33:H34"/>
    <mergeCell ref="A31:A32"/>
    <mergeCell ref="D31:D32"/>
    <mergeCell ref="E31:E32"/>
    <mergeCell ref="F31:F32"/>
    <mergeCell ref="G35:G36"/>
    <mergeCell ref="H35:H36"/>
    <mergeCell ref="A35:A36"/>
    <mergeCell ref="D35:D36"/>
    <mergeCell ref="E35:E36"/>
    <mergeCell ref="F35:F36"/>
    <mergeCell ref="A37:A38"/>
    <mergeCell ref="D37:D38"/>
    <mergeCell ref="E37:E38"/>
    <mergeCell ref="F37:F38"/>
    <mergeCell ref="G37:G38"/>
    <mergeCell ref="H37:H38"/>
    <mergeCell ref="G39:G40"/>
    <mergeCell ref="H39:H40"/>
    <mergeCell ref="A41:A42"/>
    <mergeCell ref="D41:D42"/>
    <mergeCell ref="E41:E42"/>
    <mergeCell ref="F41:F42"/>
    <mergeCell ref="G41:G42"/>
    <mergeCell ref="H41:H42"/>
    <mergeCell ref="A39:A40"/>
    <mergeCell ref="D39:D40"/>
    <mergeCell ref="E39:E40"/>
    <mergeCell ref="F39:F40"/>
    <mergeCell ref="G43:G44"/>
    <mergeCell ref="H43:H44"/>
    <mergeCell ref="A45:A46"/>
    <mergeCell ref="D45:D46"/>
    <mergeCell ref="E45:E46"/>
    <mergeCell ref="F45:F46"/>
    <mergeCell ref="G45:G46"/>
    <mergeCell ref="H45:H46"/>
    <mergeCell ref="A43:A44"/>
    <mergeCell ref="D43:D44"/>
    <mergeCell ref="E43:E44"/>
    <mergeCell ref="F43:F44"/>
    <mergeCell ref="E49:E50"/>
    <mergeCell ref="F49:F50"/>
    <mergeCell ref="A49:A50"/>
    <mergeCell ref="D49:D50"/>
    <mergeCell ref="G49:G50"/>
    <mergeCell ref="H49:H50"/>
    <mergeCell ref="G53:G54"/>
    <mergeCell ref="H53:H54"/>
    <mergeCell ref="A47:A48"/>
    <mergeCell ref="D47:D48"/>
    <mergeCell ref="E47:E48"/>
    <mergeCell ref="F47:F48"/>
    <mergeCell ref="G47:G48"/>
    <mergeCell ref="H47:H48"/>
    <mergeCell ref="D53:D54"/>
    <mergeCell ref="E53:E54"/>
    <mergeCell ref="F53:F54"/>
    <mergeCell ref="E51:E52"/>
    <mergeCell ref="F51:F52"/>
    <mergeCell ref="A51:A52"/>
    <mergeCell ref="D51:D52"/>
    <mergeCell ref="H59:H60"/>
    <mergeCell ref="A57:A58"/>
    <mergeCell ref="D57:D58"/>
    <mergeCell ref="E57:E58"/>
    <mergeCell ref="F57:F58"/>
    <mergeCell ref="G57:G58"/>
    <mergeCell ref="H57:H58"/>
    <mergeCell ref="A59:A60"/>
    <mergeCell ref="E59:E60"/>
    <mergeCell ref="D59:D60"/>
    <mergeCell ref="A7:H7"/>
    <mergeCell ref="A55:A56"/>
    <mergeCell ref="D55:D56"/>
    <mergeCell ref="E55:E56"/>
    <mergeCell ref="F55:F56"/>
    <mergeCell ref="G55:G56"/>
    <mergeCell ref="H55:H56"/>
    <mergeCell ref="G51:G52"/>
    <mergeCell ref="H51:H52"/>
    <mergeCell ref="A53:A54"/>
    <mergeCell ref="D61:D62"/>
    <mergeCell ref="H63:H64"/>
    <mergeCell ref="A1:H1"/>
    <mergeCell ref="A3:H3"/>
    <mergeCell ref="A4:D4"/>
    <mergeCell ref="A5:D5"/>
    <mergeCell ref="H61:H62"/>
    <mergeCell ref="F59:F60"/>
    <mergeCell ref="G59:G60"/>
    <mergeCell ref="A61:A62"/>
    <mergeCell ref="A6:H6"/>
    <mergeCell ref="A2:H2"/>
    <mergeCell ref="E61:E62"/>
    <mergeCell ref="F61:F62"/>
    <mergeCell ref="G61:G62"/>
    <mergeCell ref="A63:A64"/>
    <mergeCell ref="D63:D64"/>
    <mergeCell ref="E63:E64"/>
    <mergeCell ref="F63:F64"/>
    <mergeCell ref="G63:G6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20.625" style="0" customWidth="1"/>
    <col min="3" max="4" width="4.25390625" style="0" customWidth="1"/>
    <col min="5" max="5" width="5.00390625" style="0" customWidth="1"/>
    <col min="6" max="6" width="4.25390625" style="0" customWidth="1"/>
    <col min="7" max="7" width="4.625" style="0" customWidth="1"/>
    <col min="8" max="8" width="4.375" style="0" customWidth="1"/>
    <col min="9" max="9" width="4.00390625" style="0" customWidth="1"/>
    <col min="11" max="11" width="4.375" style="0" customWidth="1"/>
    <col min="16" max="16" width="9.125" style="7" customWidth="1"/>
  </cols>
  <sheetData>
    <row r="1" spans="1:20" ht="15.75" customHeight="1">
      <c r="A1" s="308" t="s">
        <v>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22"/>
    </row>
    <row r="2" spans="1:20" ht="15.75" customHeight="1">
      <c r="A2" s="323" t="s">
        <v>49</v>
      </c>
      <c r="B2" s="323"/>
      <c r="C2" s="323"/>
      <c r="D2" s="323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04"/>
      <c r="S2" s="204"/>
      <c r="T2" s="205"/>
    </row>
    <row r="3" spans="1:20" ht="15.75" customHeight="1">
      <c r="A3" s="323" t="s">
        <v>310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24"/>
      <c r="N3" s="324"/>
      <c r="O3" s="324"/>
      <c r="P3" s="207"/>
      <c r="Q3" s="207"/>
      <c r="R3" s="208"/>
      <c r="S3" s="209"/>
      <c r="T3" s="209"/>
    </row>
    <row r="4" spans="1:20" ht="13.5" customHeight="1">
      <c r="A4" s="318" t="s">
        <v>0</v>
      </c>
      <c r="B4" s="319"/>
      <c r="C4" s="319"/>
      <c r="D4" s="319"/>
      <c r="E4" s="210"/>
      <c r="F4" s="211"/>
      <c r="G4" s="212"/>
      <c r="H4" s="212"/>
      <c r="I4" s="212"/>
      <c r="J4" s="212"/>
      <c r="K4" s="212"/>
      <c r="L4" s="212"/>
      <c r="M4" s="213"/>
      <c r="N4" s="207"/>
      <c r="O4" s="207"/>
      <c r="P4" s="207"/>
      <c r="Q4" s="207"/>
      <c r="R4" s="208"/>
      <c r="S4" s="209"/>
      <c r="T4" s="209"/>
    </row>
    <row r="5" spans="1:20" ht="15.75" customHeight="1">
      <c r="A5" s="320" t="s">
        <v>1</v>
      </c>
      <c r="B5" s="321"/>
      <c r="C5" s="321"/>
      <c r="D5" s="321"/>
      <c r="E5" s="212"/>
      <c r="F5" s="211"/>
      <c r="G5" s="212"/>
      <c r="H5" s="212"/>
      <c r="I5" s="212"/>
      <c r="J5" s="212"/>
      <c r="K5" s="212"/>
      <c r="L5" s="212"/>
      <c r="M5" s="213"/>
      <c r="N5" s="207"/>
      <c r="O5" s="207"/>
      <c r="P5" s="207"/>
      <c r="Q5" s="207"/>
      <c r="R5" s="208"/>
      <c r="S5" s="209"/>
      <c r="T5" s="209"/>
    </row>
    <row r="6" spans="1:20" ht="15.75" customHeight="1">
      <c r="A6" s="323" t="s">
        <v>270</v>
      </c>
      <c r="B6" s="311"/>
      <c r="C6" s="311"/>
      <c r="D6" s="311"/>
      <c r="E6" s="327"/>
      <c r="F6" s="327"/>
      <c r="G6" s="315"/>
      <c r="H6" s="315"/>
      <c r="I6" s="315"/>
      <c r="J6" s="315"/>
      <c r="K6" s="315"/>
      <c r="L6" s="315"/>
      <c r="M6" s="315"/>
      <c r="N6" s="207"/>
      <c r="O6" s="207"/>
      <c r="P6" s="207"/>
      <c r="Q6" s="207"/>
      <c r="R6" s="208"/>
      <c r="S6" s="209"/>
      <c r="T6" s="209"/>
    </row>
    <row r="7" spans="1:18" ht="15.75" customHeight="1">
      <c r="A7" s="308" t="s">
        <v>271</v>
      </c>
      <c r="B7" s="311"/>
      <c r="C7" s="311"/>
      <c r="D7" s="311"/>
      <c r="E7" s="311"/>
      <c r="F7" s="311"/>
      <c r="G7" s="311"/>
      <c r="H7" s="311"/>
      <c r="I7" s="326"/>
      <c r="J7" s="312"/>
      <c r="K7" s="312"/>
      <c r="L7" s="312"/>
      <c r="M7" s="312"/>
      <c r="N7" s="312"/>
      <c r="O7" s="312"/>
      <c r="P7" s="312"/>
      <c r="Q7" s="312"/>
      <c r="R7" s="57"/>
    </row>
    <row r="8" spans="1:18" ht="15.75" customHeight="1">
      <c r="A8" s="308" t="s">
        <v>272</v>
      </c>
      <c r="B8" s="309"/>
      <c r="C8" s="309"/>
      <c r="D8" s="309"/>
      <c r="E8" s="309"/>
      <c r="F8" s="309"/>
      <c r="G8" s="310"/>
      <c r="H8" s="310"/>
      <c r="I8" s="214"/>
      <c r="J8" s="215"/>
      <c r="K8" s="215"/>
      <c r="L8" s="215"/>
      <c r="M8" s="215"/>
      <c r="N8" s="215"/>
      <c r="O8" s="215"/>
      <c r="P8" s="215"/>
      <c r="Q8" s="215"/>
      <c r="R8" s="57"/>
    </row>
    <row r="9" spans="1:18" ht="15.75" customHeight="1">
      <c r="A9" s="308" t="s">
        <v>273</v>
      </c>
      <c r="B9" s="309"/>
      <c r="C9" s="309"/>
      <c r="D9" s="309"/>
      <c r="E9" s="309"/>
      <c r="F9" s="309"/>
      <c r="G9" s="310"/>
      <c r="H9" s="310"/>
      <c r="I9" s="214"/>
      <c r="J9" s="215"/>
      <c r="K9" s="215"/>
      <c r="L9" s="215"/>
      <c r="M9" s="215"/>
      <c r="N9" s="215"/>
      <c r="O9" s="215"/>
      <c r="P9" s="215"/>
      <c r="Q9" s="215"/>
      <c r="R9" s="57"/>
    </row>
    <row r="10" spans="1:18" ht="15.75" customHeight="1">
      <c r="A10" s="308" t="s">
        <v>274</v>
      </c>
      <c r="B10" s="309"/>
      <c r="C10" s="309"/>
      <c r="D10" s="309"/>
      <c r="E10" s="309"/>
      <c r="F10" s="309"/>
      <c r="G10" s="310"/>
      <c r="H10" s="310"/>
      <c r="I10" s="214"/>
      <c r="J10" s="215"/>
      <c r="K10" s="215"/>
      <c r="L10" s="215"/>
      <c r="M10" s="215"/>
      <c r="N10" s="215"/>
      <c r="O10" s="215"/>
      <c r="P10" s="215"/>
      <c r="Q10" s="215"/>
      <c r="R10" s="57"/>
    </row>
    <row r="11" spans="1:18" ht="15.75" customHeight="1">
      <c r="A11" s="308" t="s">
        <v>275</v>
      </c>
      <c r="B11" s="311"/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312"/>
      <c r="O11" s="312"/>
      <c r="P11" s="312"/>
      <c r="Q11" s="312"/>
      <c r="R11" s="7"/>
    </row>
    <row r="12" spans="1:17" ht="12.75">
      <c r="A12" s="313" t="s">
        <v>276</v>
      </c>
      <c r="B12" s="314"/>
      <c r="C12" s="314"/>
      <c r="D12" s="314"/>
      <c r="E12" s="314"/>
      <c r="F12" s="314"/>
      <c r="G12" s="315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ht="16.5" thickBot="1"/>
    <row r="14" spans="1:18" ht="16.5" thickBo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18"/>
      <c r="N14" s="118" t="s">
        <v>32</v>
      </c>
      <c r="O14" s="118" t="s">
        <v>33</v>
      </c>
      <c r="P14" s="118" t="s">
        <v>15</v>
      </c>
      <c r="Q14" s="109" t="s">
        <v>16</v>
      </c>
      <c r="R14" s="12"/>
    </row>
    <row r="15" spans="1:18" ht="16.5" thickBot="1">
      <c r="A15" s="108" t="s">
        <v>194</v>
      </c>
      <c r="B15" s="118"/>
      <c r="C15" s="118">
        <v>1</v>
      </c>
      <c r="D15" s="118">
        <v>2</v>
      </c>
      <c r="E15" s="118">
        <v>3</v>
      </c>
      <c r="F15" s="118">
        <v>4</v>
      </c>
      <c r="G15" s="118">
        <v>5</v>
      </c>
      <c r="H15" s="118">
        <v>6</v>
      </c>
      <c r="I15" s="118">
        <v>7</v>
      </c>
      <c r="J15" s="118"/>
      <c r="K15" s="118" t="s">
        <v>17</v>
      </c>
      <c r="L15" s="119"/>
      <c r="M15" s="119">
        <f>SUM(L16:L22)</f>
        <v>72.31250000000001</v>
      </c>
      <c r="N15" s="139">
        <f>(M15+M16)/2</f>
        <v>36.15625000000001</v>
      </c>
      <c r="O15" s="188">
        <v>57.747</v>
      </c>
      <c r="P15" s="190">
        <f>O15/2</f>
        <v>28.8735</v>
      </c>
      <c r="Q15" s="151">
        <f>M15+O15</f>
        <v>130.0595</v>
      </c>
      <c r="R15" s="159">
        <f>Q15/2</f>
        <v>65.02975</v>
      </c>
    </row>
    <row r="16" spans="1:18" ht="15.75">
      <c r="A16" s="121"/>
      <c r="B16" s="121" t="s">
        <v>18</v>
      </c>
      <c r="C16" s="121">
        <v>7</v>
      </c>
      <c r="D16" s="121">
        <v>7.4</v>
      </c>
      <c r="E16" s="121">
        <v>7.2</v>
      </c>
      <c r="F16" s="122">
        <v>7.4</v>
      </c>
      <c r="G16" s="122">
        <v>7.2</v>
      </c>
      <c r="H16" s="122">
        <v>7.2</v>
      </c>
      <c r="I16" s="122"/>
      <c r="J16" s="123">
        <f>(SUM(C16:H16)-MAX(C16:H16)-MIN(C16:H16))/4</f>
        <v>7.250000000000002</v>
      </c>
      <c r="K16" s="121">
        <v>40</v>
      </c>
      <c r="L16" s="13">
        <f>J16/10*K16/2</f>
        <v>14.500000000000004</v>
      </c>
      <c r="M16" s="121"/>
      <c r="N16" s="121"/>
      <c r="O16" s="121"/>
      <c r="P16" s="124"/>
      <c r="Q16" s="125"/>
      <c r="R16" s="12"/>
    </row>
    <row r="17" spans="1:18" ht="15.75">
      <c r="A17" s="39"/>
      <c r="B17" s="39" t="s">
        <v>19</v>
      </c>
      <c r="C17" s="39">
        <v>7</v>
      </c>
      <c r="D17" s="39">
        <v>7.4</v>
      </c>
      <c r="E17" s="39">
        <v>7.2</v>
      </c>
      <c r="F17" s="126">
        <v>7.3</v>
      </c>
      <c r="G17" s="126">
        <v>7</v>
      </c>
      <c r="H17" s="126">
        <v>7.2</v>
      </c>
      <c r="I17" s="126"/>
      <c r="J17" s="123">
        <f>(SUM(C17:H17)-MAX(C17:H17)-MIN(C17:H17))/4</f>
        <v>7.1750000000000025</v>
      </c>
      <c r="K17" s="39">
        <v>30</v>
      </c>
      <c r="L17" s="11">
        <f aca="true" t="shared" si="0" ref="L17:L22">J17/10*K17/2</f>
        <v>10.762500000000003</v>
      </c>
      <c r="M17" s="39"/>
      <c r="N17" s="39"/>
      <c r="O17" s="39"/>
      <c r="P17" s="127"/>
      <c r="Q17" s="128"/>
      <c r="R17" s="12"/>
    </row>
    <row r="18" spans="1:18" ht="15.75">
      <c r="A18" s="39"/>
      <c r="B18" s="39" t="s">
        <v>20</v>
      </c>
      <c r="C18" s="126">
        <v>7.1</v>
      </c>
      <c r="D18" s="126">
        <v>7.3</v>
      </c>
      <c r="E18" s="126">
        <v>7.4</v>
      </c>
      <c r="F18" s="126">
        <v>7.3</v>
      </c>
      <c r="G18" s="126">
        <v>7.1</v>
      </c>
      <c r="H18" s="126">
        <v>7.1</v>
      </c>
      <c r="I18" s="126"/>
      <c r="J18" s="123">
        <f>(SUM(C18:H18)-MAX(C18:H18)-MIN(C18:H18))/4</f>
        <v>7.199999999999999</v>
      </c>
      <c r="K18" s="39">
        <v>30</v>
      </c>
      <c r="L18" s="11">
        <f t="shared" si="0"/>
        <v>10.799999999999999</v>
      </c>
      <c r="M18" s="39"/>
      <c r="N18" s="39"/>
      <c r="O18" s="39"/>
      <c r="P18" s="127"/>
      <c r="Q18" s="128"/>
      <c r="R18" s="12"/>
    </row>
    <row r="19" spans="1:18" ht="15.75">
      <c r="A19" s="39"/>
      <c r="B19" s="39"/>
      <c r="C19" s="126"/>
      <c r="D19" s="126"/>
      <c r="E19" s="39"/>
      <c r="F19" s="39"/>
      <c r="G19" s="39"/>
      <c r="H19" s="39"/>
      <c r="I19" s="39"/>
      <c r="J19" s="123"/>
      <c r="K19" s="39"/>
      <c r="L19" s="11"/>
      <c r="M19" s="39"/>
      <c r="N19" s="39"/>
      <c r="O19" s="39"/>
      <c r="P19" s="127"/>
      <c r="Q19" s="128"/>
      <c r="R19" s="12"/>
    </row>
    <row r="20" spans="1:18" ht="15.75">
      <c r="A20" s="39"/>
      <c r="B20" s="39" t="s">
        <v>21</v>
      </c>
      <c r="C20" s="126">
        <v>7</v>
      </c>
      <c r="D20" s="126">
        <v>7.2</v>
      </c>
      <c r="E20" s="126">
        <v>7.2</v>
      </c>
      <c r="F20" s="126">
        <v>7.3</v>
      </c>
      <c r="G20" s="126">
        <v>7.4</v>
      </c>
      <c r="H20" s="126">
        <v>7.2</v>
      </c>
      <c r="I20" s="126"/>
      <c r="J20" s="123">
        <f>(SUM(C20:H20)-MAX(C20:H20)-MIN(C20:H20))/4</f>
        <v>7.225000000000001</v>
      </c>
      <c r="K20" s="39">
        <v>50</v>
      </c>
      <c r="L20" s="11">
        <f t="shared" si="0"/>
        <v>18.062500000000004</v>
      </c>
      <c r="M20" s="39"/>
      <c r="N20" s="39"/>
      <c r="O20" s="39"/>
      <c r="P20" s="127"/>
      <c r="Q20" s="128"/>
      <c r="R20" s="12"/>
    </row>
    <row r="21" spans="1:18" ht="15.75">
      <c r="A21" s="39"/>
      <c r="B21" s="39" t="s">
        <v>22</v>
      </c>
      <c r="C21" s="126">
        <v>7.2</v>
      </c>
      <c r="D21" s="126">
        <v>7.3</v>
      </c>
      <c r="E21" s="126">
        <v>7.1</v>
      </c>
      <c r="F21" s="126">
        <v>7</v>
      </c>
      <c r="G21" s="126">
        <v>7.4</v>
      </c>
      <c r="H21" s="126">
        <v>7.3</v>
      </c>
      <c r="I21" s="126"/>
      <c r="J21" s="123">
        <f>(SUM(C21:H21)-MAX(C21:H21)-MIN(C21:H21))/4</f>
        <v>7.225</v>
      </c>
      <c r="K21" s="39">
        <v>30</v>
      </c>
      <c r="L21" s="11">
        <f t="shared" si="0"/>
        <v>10.837499999999999</v>
      </c>
      <c r="M21" s="39"/>
      <c r="N21" s="39"/>
      <c r="O21" s="39"/>
      <c r="P21" s="127"/>
      <c r="Q21" s="128"/>
      <c r="R21" s="12"/>
    </row>
    <row r="22" spans="1:18" ht="16.5" thickBot="1">
      <c r="A22" s="112"/>
      <c r="B22" s="112" t="s">
        <v>23</v>
      </c>
      <c r="C22" s="112">
        <v>7.4</v>
      </c>
      <c r="D22" s="112">
        <v>7.4</v>
      </c>
      <c r="E22" s="112">
        <v>7.4</v>
      </c>
      <c r="F22" s="112">
        <v>7.2</v>
      </c>
      <c r="G22" s="112">
        <v>7.4</v>
      </c>
      <c r="H22" s="112">
        <v>7.2</v>
      </c>
      <c r="I22" s="112"/>
      <c r="J22" s="123">
        <f>(SUM(C22:H22)-MAX(C22:H22)-MIN(C22:H22))/4</f>
        <v>7.350000000000002</v>
      </c>
      <c r="K22" s="112">
        <v>20</v>
      </c>
      <c r="L22" s="129">
        <f t="shared" si="0"/>
        <v>7.350000000000002</v>
      </c>
      <c r="M22" s="112"/>
      <c r="N22" s="112"/>
      <c r="O22" s="112"/>
      <c r="P22" s="130"/>
      <c r="Q22" s="131"/>
      <c r="R22" s="12"/>
    </row>
    <row r="23" spans="1:18" ht="16.5" thickBot="1">
      <c r="A23" s="108" t="s">
        <v>195</v>
      </c>
      <c r="B23" s="118"/>
      <c r="C23" s="118">
        <v>1</v>
      </c>
      <c r="D23" s="118">
        <v>2</v>
      </c>
      <c r="E23" s="118">
        <v>3</v>
      </c>
      <c r="F23" s="118">
        <v>4</v>
      </c>
      <c r="G23" s="118">
        <v>5</v>
      </c>
      <c r="H23" s="118">
        <v>6</v>
      </c>
      <c r="I23" s="118">
        <v>7</v>
      </c>
      <c r="J23" s="118"/>
      <c r="K23" s="118" t="s">
        <v>17</v>
      </c>
      <c r="L23" s="119"/>
      <c r="M23" s="119">
        <f>SUM(L24:L30)</f>
        <v>65.6875</v>
      </c>
      <c r="N23" s="118">
        <f>M23/2</f>
        <v>32.84375</v>
      </c>
      <c r="O23" s="137">
        <v>50.231</v>
      </c>
      <c r="P23" s="191">
        <f>O23/2</f>
        <v>25.1155</v>
      </c>
      <c r="Q23" s="151">
        <f>M23+O23</f>
        <v>115.9185</v>
      </c>
      <c r="R23" s="12">
        <f>Q23/2</f>
        <v>57.95925</v>
      </c>
    </row>
    <row r="24" spans="1:18" ht="15.75">
      <c r="A24" s="121"/>
      <c r="B24" s="121" t="s">
        <v>18</v>
      </c>
      <c r="C24" s="122">
        <v>7</v>
      </c>
      <c r="D24" s="122">
        <v>6.8</v>
      </c>
      <c r="E24" s="122">
        <v>6.2</v>
      </c>
      <c r="F24" s="122">
        <v>6.6</v>
      </c>
      <c r="G24" s="122">
        <v>6.4</v>
      </c>
      <c r="H24" s="122">
        <v>6.8</v>
      </c>
      <c r="I24" s="122"/>
      <c r="J24" s="123">
        <f>(SUM(C24:H24)-MAX(C24:H24)-MIN(C24:H24))/4</f>
        <v>6.6499999999999995</v>
      </c>
      <c r="K24" s="121">
        <v>40</v>
      </c>
      <c r="L24" s="13">
        <f>J24/10*K24/2</f>
        <v>13.299999999999999</v>
      </c>
      <c r="M24" s="121"/>
      <c r="N24" s="121"/>
      <c r="O24" s="121"/>
      <c r="P24" s="124"/>
      <c r="Q24" s="125"/>
      <c r="R24" s="12"/>
    </row>
    <row r="25" spans="1:18" ht="15.75">
      <c r="A25" s="39"/>
      <c r="B25" s="39" t="s">
        <v>19</v>
      </c>
      <c r="C25" s="126">
        <v>6.8</v>
      </c>
      <c r="D25" s="126">
        <v>6.7</v>
      </c>
      <c r="E25" s="126">
        <v>6.2</v>
      </c>
      <c r="F25" s="126">
        <v>6.4</v>
      </c>
      <c r="G25" s="126">
        <v>6.3</v>
      </c>
      <c r="H25" s="126">
        <v>6.9</v>
      </c>
      <c r="I25" s="126"/>
      <c r="J25" s="123">
        <f>(SUM(C25:H25)-MAX(C25:H25)-MIN(C25:H25))/4</f>
        <v>6.55</v>
      </c>
      <c r="K25" s="39">
        <v>30</v>
      </c>
      <c r="L25" s="11">
        <f aca="true" t="shared" si="1" ref="L25:L30">J25/10*K25/2</f>
        <v>9.825000000000001</v>
      </c>
      <c r="M25" s="39"/>
      <c r="N25" s="39"/>
      <c r="O25" s="39"/>
      <c r="P25" s="127"/>
      <c r="Q25" s="128"/>
      <c r="R25" s="12"/>
    </row>
    <row r="26" spans="1:18" ht="15.75">
      <c r="A26" s="39"/>
      <c r="B26" s="39" t="s">
        <v>20</v>
      </c>
      <c r="C26" s="126">
        <v>7</v>
      </c>
      <c r="D26" s="126">
        <v>6.9</v>
      </c>
      <c r="E26" s="126">
        <v>6.5</v>
      </c>
      <c r="F26" s="126">
        <v>6.5</v>
      </c>
      <c r="G26" s="126">
        <v>6.5</v>
      </c>
      <c r="H26" s="126">
        <v>6.9</v>
      </c>
      <c r="I26" s="126"/>
      <c r="J26" s="123">
        <f>(SUM(C26:H26)-MAX(C26:H26)-MIN(C26:H26))/4</f>
        <v>6.699999999999999</v>
      </c>
      <c r="K26" s="39">
        <v>30</v>
      </c>
      <c r="L26" s="11">
        <f t="shared" si="1"/>
        <v>10.049999999999999</v>
      </c>
      <c r="M26" s="39"/>
      <c r="N26" s="39"/>
      <c r="O26" s="39"/>
      <c r="P26" s="127"/>
      <c r="Q26" s="128"/>
      <c r="R26" s="12"/>
    </row>
    <row r="27" spans="1:18" ht="15.75">
      <c r="A27" s="39"/>
      <c r="B27" s="39"/>
      <c r="C27" s="39"/>
      <c r="D27" s="39"/>
      <c r="E27" s="39"/>
      <c r="F27" s="39"/>
      <c r="G27" s="39"/>
      <c r="H27" s="39"/>
      <c r="I27" s="39"/>
      <c r="J27" s="123"/>
      <c r="K27" s="39"/>
      <c r="L27" s="11"/>
      <c r="M27" s="39"/>
      <c r="N27" s="39"/>
      <c r="O27" s="39"/>
      <c r="P27" s="127"/>
      <c r="Q27" s="128"/>
      <c r="R27" s="12"/>
    </row>
    <row r="28" spans="1:18" ht="15.75">
      <c r="A28" s="39"/>
      <c r="B28" s="39" t="s">
        <v>21</v>
      </c>
      <c r="C28" s="126">
        <v>6.5</v>
      </c>
      <c r="D28" s="39">
        <v>6.4</v>
      </c>
      <c r="E28" s="126">
        <v>6.3</v>
      </c>
      <c r="F28" s="126">
        <v>6.7</v>
      </c>
      <c r="G28" s="126">
        <v>6.3</v>
      </c>
      <c r="H28" s="126">
        <v>6.8</v>
      </c>
      <c r="I28" s="126"/>
      <c r="J28" s="123">
        <f>(SUM(C28:H28)-MAX(C28:H28)-MIN(C28:H28))/4</f>
        <v>6.474999999999999</v>
      </c>
      <c r="K28" s="39">
        <v>50</v>
      </c>
      <c r="L28" s="11">
        <f t="shared" si="1"/>
        <v>16.187499999999996</v>
      </c>
      <c r="M28" s="39"/>
      <c r="N28" s="39"/>
      <c r="O28" s="39"/>
      <c r="P28" s="127"/>
      <c r="Q28" s="128"/>
      <c r="R28" s="12"/>
    </row>
    <row r="29" spans="1:18" ht="15.75">
      <c r="A29" s="39"/>
      <c r="B29" s="39" t="s">
        <v>22</v>
      </c>
      <c r="C29" s="126">
        <v>6.4</v>
      </c>
      <c r="D29" s="39">
        <v>6.3</v>
      </c>
      <c r="E29" s="126">
        <v>6.4</v>
      </c>
      <c r="F29" s="126">
        <v>7</v>
      </c>
      <c r="G29" s="126">
        <v>6.5</v>
      </c>
      <c r="H29" s="126">
        <v>6.7</v>
      </c>
      <c r="I29" s="126"/>
      <c r="J29" s="123">
        <f>(SUM(C29:H29)-MAX(C29:H29)-MIN(C29:H29))/4</f>
        <v>6.500000000000001</v>
      </c>
      <c r="K29" s="39">
        <v>30</v>
      </c>
      <c r="L29" s="11">
        <f t="shared" si="1"/>
        <v>9.750000000000002</v>
      </c>
      <c r="M29" s="39"/>
      <c r="N29" s="39"/>
      <c r="O29" s="39"/>
      <c r="P29" s="127"/>
      <c r="Q29" s="128"/>
      <c r="R29" s="12"/>
    </row>
    <row r="30" spans="1:18" ht="16.5" thickBot="1">
      <c r="A30" s="112"/>
      <c r="B30" s="112" t="s">
        <v>23</v>
      </c>
      <c r="C30" s="112">
        <v>6.7</v>
      </c>
      <c r="D30" s="112">
        <v>6.3</v>
      </c>
      <c r="E30" s="132">
        <v>6.2</v>
      </c>
      <c r="F30" s="112">
        <v>7.1</v>
      </c>
      <c r="G30" s="132">
        <v>6.6</v>
      </c>
      <c r="H30" s="112">
        <v>6.7</v>
      </c>
      <c r="I30" s="112"/>
      <c r="J30" s="123">
        <f>(SUM(C30:H30)-MAX(C30:H30)-MIN(C30:H30))/4</f>
        <v>6.575</v>
      </c>
      <c r="K30" s="112">
        <v>20</v>
      </c>
      <c r="L30" s="129">
        <f t="shared" si="1"/>
        <v>6.574999999999999</v>
      </c>
      <c r="M30" s="133"/>
      <c r="N30" s="133"/>
      <c r="O30" s="112"/>
      <c r="P30" s="130"/>
      <c r="Q30" s="131"/>
      <c r="R30" s="12"/>
    </row>
    <row r="31" spans="1:18" ht="16.5" thickBot="1">
      <c r="A31" s="108" t="s">
        <v>196</v>
      </c>
      <c r="B31" s="118"/>
      <c r="C31" s="118">
        <v>1</v>
      </c>
      <c r="D31" s="118">
        <v>2</v>
      </c>
      <c r="E31" s="118">
        <v>3</v>
      </c>
      <c r="F31" s="118">
        <v>4</v>
      </c>
      <c r="G31" s="118">
        <v>5</v>
      </c>
      <c r="H31" s="118">
        <v>6</v>
      </c>
      <c r="I31" s="118">
        <v>7</v>
      </c>
      <c r="J31" s="118"/>
      <c r="K31" s="118" t="s">
        <v>17</v>
      </c>
      <c r="L31" s="119"/>
      <c r="M31" s="119">
        <f>SUM(L32:L38)</f>
        <v>78.05</v>
      </c>
      <c r="N31" s="139">
        <f>M31/2</f>
        <v>39.025</v>
      </c>
      <c r="O31" s="188">
        <v>61.002</v>
      </c>
      <c r="P31" s="191">
        <f>O31/2</f>
        <v>30.501</v>
      </c>
      <c r="Q31" s="151">
        <f>M32+O31</f>
        <v>138.552</v>
      </c>
      <c r="R31" s="12">
        <f>Q31/2</f>
        <v>69.276</v>
      </c>
    </row>
    <row r="32" spans="1:18" ht="15.75">
      <c r="A32" s="121"/>
      <c r="B32" s="121" t="s">
        <v>18</v>
      </c>
      <c r="C32" s="122">
        <v>8</v>
      </c>
      <c r="D32" s="122">
        <v>7.7</v>
      </c>
      <c r="E32" s="122">
        <v>7.7</v>
      </c>
      <c r="F32" s="122">
        <v>8.2</v>
      </c>
      <c r="G32" s="122">
        <v>7.8</v>
      </c>
      <c r="H32" s="122">
        <v>7.6</v>
      </c>
      <c r="I32" s="122"/>
      <c r="J32" s="123">
        <f>(SUM(C32:H32)-MAX(C32:H32)-MIN(C32:H32))/4</f>
        <v>7.799999999999999</v>
      </c>
      <c r="K32" s="121">
        <v>40</v>
      </c>
      <c r="L32" s="13">
        <f>J32/10*K32/2</f>
        <v>15.599999999999998</v>
      </c>
      <c r="M32" s="13">
        <f>M31-0.5</f>
        <v>77.55</v>
      </c>
      <c r="N32" s="121"/>
      <c r="O32" s="121"/>
      <c r="P32" s="124"/>
      <c r="Q32" s="125"/>
      <c r="R32" s="12"/>
    </row>
    <row r="33" spans="1:18" ht="15.75">
      <c r="A33" s="39"/>
      <c r="B33" s="39" t="s">
        <v>19</v>
      </c>
      <c r="C33" s="126">
        <v>7.8</v>
      </c>
      <c r="D33" s="126">
        <v>7.6</v>
      </c>
      <c r="E33" s="126">
        <v>7.8</v>
      </c>
      <c r="F33" s="126">
        <v>8</v>
      </c>
      <c r="G33" s="126">
        <v>7.8</v>
      </c>
      <c r="H33" s="126">
        <v>7.7</v>
      </c>
      <c r="I33" s="126"/>
      <c r="J33" s="123">
        <f>(SUM(C33:H33)-MAX(C33:H33)-MIN(C33:H33))/4</f>
        <v>7.775</v>
      </c>
      <c r="K33" s="39">
        <v>30</v>
      </c>
      <c r="L33" s="11">
        <f aca="true" t="shared" si="2" ref="L33:L38">J33/10*K33/2</f>
        <v>11.662500000000001</v>
      </c>
      <c r="M33" s="39"/>
      <c r="N33" s="39"/>
      <c r="O33" s="39"/>
      <c r="P33" s="127"/>
      <c r="Q33" s="128"/>
      <c r="R33" s="12"/>
    </row>
    <row r="34" spans="1:18" ht="15.75">
      <c r="A34" s="39"/>
      <c r="B34" s="39" t="s">
        <v>20</v>
      </c>
      <c r="C34" s="126">
        <v>8</v>
      </c>
      <c r="D34" s="126">
        <v>7.6</v>
      </c>
      <c r="E34" s="126">
        <v>7.8</v>
      </c>
      <c r="F34" s="126">
        <v>8.1</v>
      </c>
      <c r="G34" s="126">
        <v>7.9</v>
      </c>
      <c r="H34" s="126">
        <v>7.6</v>
      </c>
      <c r="I34" s="126"/>
      <c r="J34" s="123">
        <f>(SUM(C34:H34)-MAX(C34:H34)-MIN(C34:H34))/4</f>
        <v>7.824999999999999</v>
      </c>
      <c r="K34" s="39">
        <v>30</v>
      </c>
      <c r="L34" s="11">
        <f t="shared" si="2"/>
        <v>11.737499999999999</v>
      </c>
      <c r="M34" s="39"/>
      <c r="N34" s="39"/>
      <c r="O34" s="39"/>
      <c r="P34" s="127"/>
      <c r="Q34" s="128"/>
      <c r="R34" s="12"/>
    </row>
    <row r="35" spans="1:18" ht="15.75">
      <c r="A35" s="39"/>
      <c r="B35" s="39"/>
      <c r="C35" s="39"/>
      <c r="D35" s="39"/>
      <c r="E35" s="39"/>
      <c r="F35" s="39"/>
      <c r="G35" s="39"/>
      <c r="H35" s="39"/>
      <c r="I35" s="39"/>
      <c r="J35" s="123"/>
      <c r="K35" s="39"/>
      <c r="L35" s="11"/>
      <c r="M35" s="39"/>
      <c r="N35" s="39"/>
      <c r="O35" s="39"/>
      <c r="P35" s="127"/>
      <c r="Q35" s="128"/>
      <c r="R35" s="12"/>
    </row>
    <row r="36" spans="1:18" ht="15.75">
      <c r="A36" s="39"/>
      <c r="B36" s="39" t="s">
        <v>21</v>
      </c>
      <c r="C36" s="126">
        <v>7.9</v>
      </c>
      <c r="D36" s="39">
        <v>7.8</v>
      </c>
      <c r="E36" s="126">
        <v>7.6</v>
      </c>
      <c r="F36" s="126">
        <v>8</v>
      </c>
      <c r="G36" s="126">
        <v>8</v>
      </c>
      <c r="H36" s="39">
        <v>7.6</v>
      </c>
      <c r="I36" s="126"/>
      <c r="J36" s="123">
        <f>(SUM(C36:H36)-MAX(C36:H36)-MIN(C36:H36))/4</f>
        <v>7.824999999999999</v>
      </c>
      <c r="K36" s="39">
        <v>50</v>
      </c>
      <c r="L36" s="11">
        <f t="shared" si="2"/>
        <v>19.5625</v>
      </c>
      <c r="M36" s="39"/>
      <c r="N36" s="39"/>
      <c r="O36" s="39"/>
      <c r="P36" s="127"/>
      <c r="Q36" s="128"/>
      <c r="R36" s="12"/>
    </row>
    <row r="37" spans="1:18" ht="15.75">
      <c r="A37" s="39"/>
      <c r="B37" s="39" t="s">
        <v>22</v>
      </c>
      <c r="C37" s="126">
        <v>8</v>
      </c>
      <c r="D37" s="39">
        <v>7.8</v>
      </c>
      <c r="E37" s="126">
        <v>7.6</v>
      </c>
      <c r="F37" s="126">
        <v>8</v>
      </c>
      <c r="G37" s="126">
        <v>7.7</v>
      </c>
      <c r="H37" s="39">
        <v>7.6</v>
      </c>
      <c r="I37" s="126"/>
      <c r="J37" s="123">
        <f>(SUM(C37:H37)-MAX(C37:H37)-MIN(C37:H37))/4</f>
        <v>7.775</v>
      </c>
      <c r="K37" s="39">
        <v>30</v>
      </c>
      <c r="L37" s="11">
        <f t="shared" si="2"/>
        <v>11.662500000000001</v>
      </c>
      <c r="M37" s="39"/>
      <c r="N37" s="39"/>
      <c r="O37" s="39"/>
      <c r="P37" s="127"/>
      <c r="Q37" s="128"/>
      <c r="R37" s="12"/>
    </row>
    <row r="38" spans="1:18" ht="16.5" thickBot="1">
      <c r="A38" s="112"/>
      <c r="B38" s="112" t="s">
        <v>23</v>
      </c>
      <c r="C38" s="112">
        <v>8.1</v>
      </c>
      <c r="D38" s="112">
        <v>7.8</v>
      </c>
      <c r="E38" s="112">
        <v>7.8</v>
      </c>
      <c r="F38" s="112">
        <v>8.2</v>
      </c>
      <c r="G38" s="112">
        <v>7.4</v>
      </c>
      <c r="H38" s="112">
        <v>7.6</v>
      </c>
      <c r="I38" s="112"/>
      <c r="J38" s="123">
        <f>(SUM(C38:H38)-MAX(C38:H38)-MIN(C38:H38))/4</f>
        <v>7.825000000000001</v>
      </c>
      <c r="K38" s="112">
        <v>20</v>
      </c>
      <c r="L38" s="129">
        <f t="shared" si="2"/>
        <v>7.825000000000001</v>
      </c>
      <c r="M38" s="112"/>
      <c r="N38" s="112"/>
      <c r="O38" s="112"/>
      <c r="P38" s="130"/>
      <c r="Q38" s="131"/>
      <c r="R38" s="12"/>
    </row>
    <row r="39" spans="1:18" ht="16.5" thickBot="1">
      <c r="A39" s="108" t="s">
        <v>193</v>
      </c>
      <c r="B39" s="118"/>
      <c r="C39" s="118">
        <v>1</v>
      </c>
      <c r="D39" s="118">
        <v>2</v>
      </c>
      <c r="E39" s="118">
        <v>3</v>
      </c>
      <c r="F39" s="118">
        <v>4</v>
      </c>
      <c r="G39" s="118">
        <v>5</v>
      </c>
      <c r="H39" s="118">
        <v>6</v>
      </c>
      <c r="I39" s="118">
        <v>7</v>
      </c>
      <c r="J39" s="118"/>
      <c r="K39" s="118" t="s">
        <v>17</v>
      </c>
      <c r="L39" s="119"/>
      <c r="M39" s="119">
        <f>SUM(L40:L46)</f>
        <v>63.199999999999996</v>
      </c>
      <c r="N39" s="118">
        <f>M39/2</f>
        <v>31.599999999999998</v>
      </c>
      <c r="O39" s="137">
        <v>43.504</v>
      </c>
      <c r="P39" s="191">
        <f>O39/2</f>
        <v>21.752</v>
      </c>
      <c r="Q39" s="151">
        <f>M39+O39</f>
        <v>106.704</v>
      </c>
      <c r="R39" s="12">
        <f>Q39/2</f>
        <v>53.352</v>
      </c>
    </row>
    <row r="40" spans="1:18" ht="15.75">
      <c r="A40" s="121"/>
      <c r="B40" s="121" t="s">
        <v>18</v>
      </c>
      <c r="C40" s="122">
        <v>6.2</v>
      </c>
      <c r="D40" s="122">
        <v>6</v>
      </c>
      <c r="E40" s="122">
        <v>5.6</v>
      </c>
      <c r="F40" s="122">
        <v>6.4</v>
      </c>
      <c r="G40" s="122">
        <v>6.2</v>
      </c>
      <c r="H40" s="122">
        <v>7</v>
      </c>
      <c r="I40" s="122"/>
      <c r="J40" s="123">
        <f>(SUM(C40:H40)-MAX(C40:H40)-MIN(C40:H40))/4</f>
        <v>6.1999999999999975</v>
      </c>
      <c r="K40" s="121">
        <v>40</v>
      </c>
      <c r="L40" s="13">
        <f>J40/10*K40/2</f>
        <v>12.399999999999995</v>
      </c>
      <c r="M40" s="121"/>
      <c r="N40" s="121"/>
      <c r="O40" s="121"/>
      <c r="P40" s="124"/>
      <c r="Q40" s="125"/>
      <c r="R40" s="12"/>
    </row>
    <row r="41" spans="1:18" ht="15.75">
      <c r="A41" s="39"/>
      <c r="B41" s="39" t="s">
        <v>19</v>
      </c>
      <c r="C41" s="126">
        <v>6</v>
      </c>
      <c r="D41" s="126">
        <v>6</v>
      </c>
      <c r="E41" s="126">
        <v>5.7</v>
      </c>
      <c r="F41" s="126">
        <v>6.2</v>
      </c>
      <c r="G41" s="126">
        <v>6.2</v>
      </c>
      <c r="H41" s="126">
        <v>7</v>
      </c>
      <c r="I41" s="126"/>
      <c r="J41" s="123">
        <f>(SUM(C41:H41)-MAX(C41:H41)-MIN(C41:H41))/4</f>
        <v>6.099999999999999</v>
      </c>
      <c r="K41" s="39">
        <v>30</v>
      </c>
      <c r="L41" s="11">
        <f aca="true" t="shared" si="3" ref="L41:L46">J41/10*K41/2</f>
        <v>9.149999999999999</v>
      </c>
      <c r="M41" s="39"/>
      <c r="N41" s="39"/>
      <c r="O41" s="39"/>
      <c r="P41" s="127"/>
      <c r="Q41" s="128"/>
      <c r="R41" s="12"/>
    </row>
    <row r="42" spans="1:18" ht="15.75">
      <c r="A42" s="39"/>
      <c r="B42" s="39" t="s">
        <v>20</v>
      </c>
      <c r="C42" s="126">
        <v>6.1</v>
      </c>
      <c r="D42" s="126">
        <v>6.2</v>
      </c>
      <c r="E42" s="126">
        <v>6</v>
      </c>
      <c r="F42" s="126">
        <v>6.3</v>
      </c>
      <c r="G42" s="126">
        <v>6.3</v>
      </c>
      <c r="H42" s="126">
        <v>7</v>
      </c>
      <c r="I42" s="126"/>
      <c r="J42" s="123">
        <f>(SUM(C42:H42)-MAX(C42:H42)-MIN(C42:H42))/4</f>
        <v>6.225000000000001</v>
      </c>
      <c r="K42" s="39">
        <v>30</v>
      </c>
      <c r="L42" s="11">
        <f t="shared" si="3"/>
        <v>9.337500000000002</v>
      </c>
      <c r="M42" s="39"/>
      <c r="N42" s="39"/>
      <c r="O42" s="39"/>
      <c r="P42" s="127"/>
      <c r="Q42" s="128"/>
      <c r="R42" s="12"/>
    </row>
    <row r="43" spans="1:18" ht="15.75">
      <c r="A43" s="39"/>
      <c r="B43" s="39"/>
      <c r="C43" s="39"/>
      <c r="D43" s="39"/>
      <c r="E43" s="39"/>
      <c r="F43" s="39"/>
      <c r="G43" s="39"/>
      <c r="H43" s="39"/>
      <c r="I43" s="39"/>
      <c r="J43" s="123"/>
      <c r="K43" s="39"/>
      <c r="L43" s="11"/>
      <c r="M43" s="39"/>
      <c r="N43" s="39"/>
      <c r="O43" s="39"/>
      <c r="P43" s="127"/>
      <c r="Q43" s="128"/>
      <c r="R43" s="12"/>
    </row>
    <row r="44" spans="1:18" ht="15.75">
      <c r="A44" s="39"/>
      <c r="B44" s="39" t="s">
        <v>21</v>
      </c>
      <c r="C44" s="126">
        <v>6.4</v>
      </c>
      <c r="D44" s="126">
        <v>6.6</v>
      </c>
      <c r="E44" s="126">
        <v>6.1</v>
      </c>
      <c r="F44" s="126">
        <v>6.5</v>
      </c>
      <c r="G44" s="126">
        <v>5.9</v>
      </c>
      <c r="H44" s="126">
        <v>7</v>
      </c>
      <c r="I44" s="126"/>
      <c r="J44" s="123">
        <f>(SUM(C44:H44)-MAX(C44:H44)-MIN(C44:H44))/4</f>
        <v>6.4</v>
      </c>
      <c r="K44" s="39">
        <v>50</v>
      </c>
      <c r="L44" s="11">
        <f t="shared" si="3"/>
        <v>16</v>
      </c>
      <c r="M44" s="39"/>
      <c r="N44" s="39"/>
      <c r="O44" s="39"/>
      <c r="P44" s="127"/>
      <c r="Q44" s="128"/>
      <c r="R44" s="12"/>
    </row>
    <row r="45" spans="1:18" ht="15.75">
      <c r="A45" s="39"/>
      <c r="B45" s="39" t="s">
        <v>22</v>
      </c>
      <c r="C45" s="126">
        <v>6.5</v>
      </c>
      <c r="D45" s="126">
        <v>6.8</v>
      </c>
      <c r="E45" s="126">
        <v>6</v>
      </c>
      <c r="F45" s="126">
        <v>6.8</v>
      </c>
      <c r="G45" s="126">
        <v>6</v>
      </c>
      <c r="H45" s="126">
        <v>6.9</v>
      </c>
      <c r="I45" s="126"/>
      <c r="J45" s="123">
        <f>(SUM(C45:H45)-MAX(C45:H45)-MIN(C45:H45))/4</f>
        <v>6.525</v>
      </c>
      <c r="K45" s="39">
        <v>30</v>
      </c>
      <c r="L45" s="11">
        <f t="shared" si="3"/>
        <v>9.787500000000001</v>
      </c>
      <c r="M45" s="39"/>
      <c r="N45" s="39"/>
      <c r="O45" s="39"/>
      <c r="P45" s="127"/>
      <c r="Q45" s="128"/>
      <c r="R45" s="12"/>
    </row>
    <row r="46" spans="1:18" ht="16.5" thickBot="1">
      <c r="A46" s="112"/>
      <c r="B46" s="112" t="s">
        <v>23</v>
      </c>
      <c r="C46" s="132">
        <v>6.4</v>
      </c>
      <c r="D46" s="132">
        <v>6.8</v>
      </c>
      <c r="E46" s="132">
        <v>6.2</v>
      </c>
      <c r="F46" s="132">
        <v>6.7</v>
      </c>
      <c r="G46" s="112">
        <v>6</v>
      </c>
      <c r="H46" s="112">
        <v>6.9</v>
      </c>
      <c r="I46" s="132"/>
      <c r="J46" s="123">
        <f>(SUM(C46:H46)-MAX(C46:H46)-MIN(C46:H46))/4</f>
        <v>6.524999999999999</v>
      </c>
      <c r="K46" s="112">
        <v>20</v>
      </c>
      <c r="L46" s="129">
        <f t="shared" si="3"/>
        <v>6.524999999999999</v>
      </c>
      <c r="M46" s="112"/>
      <c r="N46" s="112"/>
      <c r="O46" s="112"/>
      <c r="P46" s="130"/>
      <c r="Q46" s="131"/>
      <c r="R46" s="12"/>
    </row>
    <row r="47" spans="1:18" ht="16.5" thickBot="1">
      <c r="A47" s="118" t="s">
        <v>192</v>
      </c>
      <c r="B47" s="118"/>
      <c r="C47" s="118">
        <v>1</v>
      </c>
      <c r="D47" s="118">
        <v>2</v>
      </c>
      <c r="E47" s="118">
        <v>3</v>
      </c>
      <c r="F47" s="118">
        <v>4</v>
      </c>
      <c r="G47" s="118">
        <v>5</v>
      </c>
      <c r="H47" s="118">
        <v>6</v>
      </c>
      <c r="I47" s="118">
        <v>7</v>
      </c>
      <c r="J47" s="118"/>
      <c r="K47" s="118" t="s">
        <v>17</v>
      </c>
      <c r="L47" s="119"/>
      <c r="M47" s="119">
        <f>SUM(L48:L54)</f>
        <v>73.3625</v>
      </c>
      <c r="N47" s="118">
        <f>(M47+M48)/2</f>
        <v>36.68125</v>
      </c>
      <c r="O47" s="137">
        <v>56.354</v>
      </c>
      <c r="P47" s="191">
        <f>O47/2</f>
        <v>28.177</v>
      </c>
      <c r="Q47" s="151">
        <f>M47+O47</f>
        <v>129.7165</v>
      </c>
      <c r="R47" s="159">
        <f>Q47/2</f>
        <v>64.85825</v>
      </c>
    </row>
    <row r="48" spans="1:18" ht="15.75">
      <c r="A48" s="121"/>
      <c r="B48" s="121" t="s">
        <v>18</v>
      </c>
      <c r="C48" s="122">
        <v>7.6</v>
      </c>
      <c r="D48" s="122">
        <v>7.1</v>
      </c>
      <c r="E48" s="122">
        <v>7</v>
      </c>
      <c r="F48" s="122">
        <v>7.2</v>
      </c>
      <c r="G48" s="122">
        <v>7</v>
      </c>
      <c r="H48" s="122">
        <v>7.6</v>
      </c>
      <c r="I48" s="122"/>
      <c r="J48" s="123">
        <f>(SUM(C48:H48)-MAX(C48:H48)-MIN(C48:H48))/4</f>
        <v>7.225</v>
      </c>
      <c r="K48" s="121">
        <v>40</v>
      </c>
      <c r="L48" s="13">
        <f>J48/10*K48/2</f>
        <v>14.45</v>
      </c>
      <c r="M48" s="121"/>
      <c r="N48" s="121"/>
      <c r="O48" s="121"/>
      <c r="P48" s="124"/>
      <c r="Q48" s="125"/>
      <c r="R48" s="12"/>
    </row>
    <row r="49" spans="1:18" ht="15.75">
      <c r="A49" s="39"/>
      <c r="B49" s="39" t="s">
        <v>19</v>
      </c>
      <c r="C49" s="126">
        <v>7.6</v>
      </c>
      <c r="D49" s="126">
        <v>7</v>
      </c>
      <c r="E49" s="126">
        <v>7.3</v>
      </c>
      <c r="F49" s="126">
        <v>7.4</v>
      </c>
      <c r="G49" s="126">
        <v>7</v>
      </c>
      <c r="H49" s="126">
        <v>7.6</v>
      </c>
      <c r="I49" s="126"/>
      <c r="J49" s="123">
        <f>(SUM(C49:H49)-MAX(C49:H49)-MIN(C49:H49))/4</f>
        <v>7.324999999999999</v>
      </c>
      <c r="K49" s="39">
        <v>30</v>
      </c>
      <c r="L49" s="11">
        <f aca="true" t="shared" si="4" ref="L49:L54">J49/10*K49/2</f>
        <v>10.987499999999999</v>
      </c>
      <c r="M49" s="39"/>
      <c r="N49" s="39"/>
      <c r="O49" s="39"/>
      <c r="P49" s="127"/>
      <c r="Q49" s="128"/>
      <c r="R49" s="12"/>
    </row>
    <row r="50" spans="1:18" ht="15.75">
      <c r="A50" s="39"/>
      <c r="B50" s="39" t="s">
        <v>20</v>
      </c>
      <c r="C50" s="126">
        <v>7.7</v>
      </c>
      <c r="D50" s="126">
        <v>7.2</v>
      </c>
      <c r="E50" s="126">
        <v>7.3</v>
      </c>
      <c r="F50" s="126">
        <v>7.3</v>
      </c>
      <c r="G50" s="126">
        <v>7.2</v>
      </c>
      <c r="H50" s="126">
        <v>7.6</v>
      </c>
      <c r="I50" s="126"/>
      <c r="J50" s="123">
        <f>(SUM(C50:H50)-MAX(C50:H50)-MIN(C50:H50))/4</f>
        <v>7.3500000000000005</v>
      </c>
      <c r="K50" s="39">
        <v>30</v>
      </c>
      <c r="L50" s="11">
        <f t="shared" si="4"/>
        <v>11.025000000000002</v>
      </c>
      <c r="M50" s="39"/>
      <c r="N50" s="39"/>
      <c r="O50" s="39"/>
      <c r="P50" s="127"/>
      <c r="Q50" s="128"/>
      <c r="R50" s="12"/>
    </row>
    <row r="51" spans="1:18" ht="15.75">
      <c r="A51" s="39"/>
      <c r="B51" s="39"/>
      <c r="C51" s="39"/>
      <c r="D51" s="39"/>
      <c r="E51" s="39"/>
      <c r="F51" s="39"/>
      <c r="G51" s="39"/>
      <c r="H51" s="39"/>
      <c r="I51" s="39"/>
      <c r="J51" s="123"/>
      <c r="K51" s="39"/>
      <c r="L51" s="11"/>
      <c r="M51" s="155"/>
      <c r="N51" s="155"/>
      <c r="O51" s="155"/>
      <c r="P51" s="189"/>
      <c r="Q51" s="156"/>
      <c r="R51" s="157"/>
    </row>
    <row r="52" spans="1:18" ht="15.75">
      <c r="A52" s="39"/>
      <c r="B52" s="39" t="s">
        <v>21</v>
      </c>
      <c r="C52" s="126">
        <v>7.8</v>
      </c>
      <c r="D52" s="126">
        <v>7.7</v>
      </c>
      <c r="E52" s="126">
        <v>6.9</v>
      </c>
      <c r="F52" s="126">
        <v>7.2</v>
      </c>
      <c r="G52" s="126">
        <v>7.4</v>
      </c>
      <c r="H52" s="126">
        <v>7.4</v>
      </c>
      <c r="I52" s="126"/>
      <c r="J52" s="123">
        <f>(SUM(C52:H52)-MAX(C52:H52)-MIN(C52:H52))/4</f>
        <v>7.425000000000001</v>
      </c>
      <c r="K52" s="39">
        <v>50</v>
      </c>
      <c r="L52" s="11">
        <f t="shared" si="4"/>
        <v>18.5625</v>
      </c>
      <c r="M52" s="39"/>
      <c r="N52" s="39"/>
      <c r="O52" s="39"/>
      <c r="P52" s="127"/>
      <c r="Q52" s="128"/>
      <c r="R52" s="12"/>
    </row>
    <row r="53" spans="1:18" ht="15.75">
      <c r="A53" s="39"/>
      <c r="B53" s="39" t="s">
        <v>22</v>
      </c>
      <c r="C53" s="126">
        <v>7.6</v>
      </c>
      <c r="D53" s="126">
        <v>7.8</v>
      </c>
      <c r="E53" s="126">
        <v>7</v>
      </c>
      <c r="F53" s="39">
        <v>7</v>
      </c>
      <c r="G53" s="126">
        <v>7.3</v>
      </c>
      <c r="H53" s="126">
        <v>7.4</v>
      </c>
      <c r="I53" s="126"/>
      <c r="J53" s="123">
        <f>(SUM(C53:H53)-MAX(C53:H53)-MIN(C53:H53))/4</f>
        <v>7.324999999999999</v>
      </c>
      <c r="K53" s="39">
        <v>30</v>
      </c>
      <c r="L53" s="11">
        <f t="shared" si="4"/>
        <v>10.987499999999999</v>
      </c>
      <c r="M53" s="39"/>
      <c r="N53" s="39"/>
      <c r="O53" s="39"/>
      <c r="P53" s="127"/>
      <c r="Q53" s="128"/>
      <c r="R53" s="12"/>
    </row>
    <row r="54" spans="1:18" ht="16.5" thickBot="1">
      <c r="A54" s="112"/>
      <c r="B54" s="112" t="s">
        <v>23</v>
      </c>
      <c r="C54" s="132">
        <v>7.6</v>
      </c>
      <c r="D54" s="132">
        <v>7.7</v>
      </c>
      <c r="E54" s="112">
        <v>7.1</v>
      </c>
      <c r="F54" s="112">
        <v>7</v>
      </c>
      <c r="G54" s="112">
        <v>7.3</v>
      </c>
      <c r="H54" s="112">
        <v>7.4</v>
      </c>
      <c r="I54" s="112"/>
      <c r="J54" s="123">
        <f>(SUM(C54:H54)-MAX(C54:H54)-MIN(C54:H54))/4</f>
        <v>7.349999999999998</v>
      </c>
      <c r="K54" s="112">
        <v>20</v>
      </c>
      <c r="L54" s="11">
        <f t="shared" si="4"/>
        <v>7.349999999999998</v>
      </c>
      <c r="M54" s="133"/>
      <c r="N54" s="133"/>
      <c r="O54" s="112"/>
      <c r="P54" s="130"/>
      <c r="Q54" s="131"/>
      <c r="R54" s="12"/>
    </row>
    <row r="55" spans="1:18" ht="16.5" thickBot="1">
      <c r="A55" s="108"/>
      <c r="B55" s="118"/>
      <c r="C55" s="118">
        <v>1</v>
      </c>
      <c r="D55" s="118">
        <v>2</v>
      </c>
      <c r="E55" s="118">
        <v>3</v>
      </c>
      <c r="F55" s="118">
        <v>4</v>
      </c>
      <c r="G55" s="118">
        <v>5</v>
      </c>
      <c r="H55" s="118">
        <v>6</v>
      </c>
      <c r="I55" s="118">
        <v>7</v>
      </c>
      <c r="J55" s="118"/>
      <c r="K55" s="118" t="s">
        <v>17</v>
      </c>
      <c r="L55" s="119"/>
      <c r="M55" s="119">
        <f>SUM(L56:L62)</f>
        <v>0</v>
      </c>
      <c r="N55" s="118">
        <f>(M55+M56)/2</f>
        <v>0</v>
      </c>
      <c r="O55" s="119"/>
      <c r="P55" s="137"/>
      <c r="Q55" s="120"/>
      <c r="R55" s="159"/>
    </row>
    <row r="56" spans="1:18" ht="15.75">
      <c r="A56" s="121"/>
      <c r="B56" s="121" t="s">
        <v>18</v>
      </c>
      <c r="C56" s="122"/>
      <c r="D56" s="122"/>
      <c r="E56" s="122"/>
      <c r="F56" s="122"/>
      <c r="G56" s="122"/>
      <c r="H56" s="122"/>
      <c r="I56" s="122"/>
      <c r="J56" s="123">
        <f>(SUM(C56:H56)-MAX(C56:H56)-MIN(C56:H56))/4</f>
        <v>0</v>
      </c>
      <c r="K56" s="121">
        <v>40</v>
      </c>
      <c r="L56" s="13">
        <f>J56/10*K56/2</f>
        <v>0</v>
      </c>
      <c r="M56" s="121"/>
      <c r="N56" s="121"/>
      <c r="O56" s="121"/>
      <c r="P56" s="124"/>
      <c r="Q56" s="125"/>
      <c r="R56" s="12"/>
    </row>
    <row r="57" spans="1:18" ht="15.75">
      <c r="A57" s="39"/>
      <c r="B57" s="39" t="s">
        <v>19</v>
      </c>
      <c r="C57" s="126"/>
      <c r="D57" s="126"/>
      <c r="E57" s="126"/>
      <c r="F57" s="126"/>
      <c r="G57" s="126"/>
      <c r="H57" s="126"/>
      <c r="I57" s="126"/>
      <c r="J57" s="123">
        <f>(SUM(C57:H57)-MAX(C57:H57)-MIN(C57:H57))/4</f>
        <v>0</v>
      </c>
      <c r="K57" s="39">
        <v>30</v>
      </c>
      <c r="L57" s="11">
        <f aca="true" t="shared" si="5" ref="L57:L62">J57/10*K57/2</f>
        <v>0</v>
      </c>
      <c r="M57" s="39"/>
      <c r="N57" s="39"/>
      <c r="O57" s="39"/>
      <c r="P57" s="127"/>
      <c r="Q57" s="128"/>
      <c r="R57" s="12"/>
    </row>
    <row r="58" spans="1:18" ht="15.75">
      <c r="A58" s="39"/>
      <c r="B58" s="39" t="s">
        <v>20</v>
      </c>
      <c r="C58" s="126"/>
      <c r="D58" s="126"/>
      <c r="E58" s="126"/>
      <c r="F58" s="126"/>
      <c r="G58" s="126"/>
      <c r="H58" s="126"/>
      <c r="I58" s="126"/>
      <c r="J58" s="123">
        <f>(SUM(C58:H58)-MAX(C58:H58)-MIN(C58:H58))/4</f>
        <v>0</v>
      </c>
      <c r="K58" s="39">
        <v>30</v>
      </c>
      <c r="L58" s="11">
        <f t="shared" si="5"/>
        <v>0</v>
      </c>
      <c r="M58" s="39"/>
      <c r="N58" s="39"/>
      <c r="O58" s="39"/>
      <c r="P58" s="127"/>
      <c r="Q58" s="128"/>
      <c r="R58" s="12"/>
    </row>
    <row r="59" spans="1:18" ht="15.75">
      <c r="A59" s="39"/>
      <c r="B59" s="39"/>
      <c r="C59" s="39"/>
      <c r="D59" s="39"/>
      <c r="E59" s="39"/>
      <c r="F59" s="39"/>
      <c r="G59" s="39"/>
      <c r="H59" s="39"/>
      <c r="I59" s="39"/>
      <c r="J59" s="123"/>
      <c r="K59" s="39"/>
      <c r="L59" s="11"/>
      <c r="M59" s="39"/>
      <c r="N59" s="39"/>
      <c r="O59" s="39"/>
      <c r="P59" s="127"/>
      <c r="Q59" s="128"/>
      <c r="R59" s="12"/>
    </row>
    <row r="60" spans="1:18" ht="15.75">
      <c r="A60" s="39"/>
      <c r="B60" s="39" t="s">
        <v>21</v>
      </c>
      <c r="C60" s="126"/>
      <c r="D60" s="39"/>
      <c r="E60" s="126"/>
      <c r="F60" s="126"/>
      <c r="G60" s="126"/>
      <c r="H60" s="126"/>
      <c r="I60" s="126"/>
      <c r="J60" s="123">
        <f>(SUM(C60:H60)-MAX(C60:H60)-MIN(C60:H60))/4</f>
        <v>0</v>
      </c>
      <c r="K60" s="39">
        <v>50</v>
      </c>
      <c r="L60" s="11">
        <f t="shared" si="5"/>
        <v>0</v>
      </c>
      <c r="M60" s="39"/>
      <c r="N60" s="39"/>
      <c r="O60" s="39"/>
      <c r="P60" s="127"/>
      <c r="Q60" s="128"/>
      <c r="R60" s="12"/>
    </row>
    <row r="61" spans="1:18" ht="15.75">
      <c r="A61" s="39"/>
      <c r="B61" s="39" t="s">
        <v>22</v>
      </c>
      <c r="C61" s="126"/>
      <c r="D61" s="39"/>
      <c r="E61" s="126"/>
      <c r="F61" s="126"/>
      <c r="G61" s="126"/>
      <c r="H61" s="126"/>
      <c r="I61" s="126"/>
      <c r="J61" s="123">
        <f>(SUM(C61:H61)-MAX(C61:H61)-MIN(C61:H61))/4</f>
        <v>0</v>
      </c>
      <c r="K61" s="39">
        <v>30</v>
      </c>
      <c r="L61" s="11">
        <f t="shared" si="5"/>
        <v>0</v>
      </c>
      <c r="M61" s="39"/>
      <c r="N61" s="39"/>
      <c r="O61" s="39"/>
      <c r="P61" s="127"/>
      <c r="Q61" s="128"/>
      <c r="R61" s="12"/>
    </row>
    <row r="62" spans="1:18" ht="16.5" thickBot="1">
      <c r="A62" s="134"/>
      <c r="B62" s="134" t="s">
        <v>23</v>
      </c>
      <c r="C62" s="134"/>
      <c r="D62" s="134"/>
      <c r="E62" s="134"/>
      <c r="F62" s="134"/>
      <c r="G62" s="134"/>
      <c r="H62" s="134"/>
      <c r="I62" s="134"/>
      <c r="J62" s="123">
        <f>(SUM(C62:H62)-MAX(C62:H62)-MIN(C62:H62))/4</f>
        <v>0</v>
      </c>
      <c r="K62" s="134">
        <v>20</v>
      </c>
      <c r="L62" s="11">
        <f t="shared" si="5"/>
        <v>0</v>
      </c>
      <c r="M62" s="134"/>
      <c r="N62" s="134"/>
      <c r="O62" s="134"/>
      <c r="P62" s="135"/>
      <c r="Q62" s="136"/>
      <c r="R62" s="12"/>
    </row>
    <row r="63" spans="1:18" ht="16.5" thickBot="1">
      <c r="A63" s="118"/>
      <c r="B63" s="118"/>
      <c r="C63" s="118">
        <v>1</v>
      </c>
      <c r="D63" s="118">
        <v>2</v>
      </c>
      <c r="E63" s="118">
        <v>3</v>
      </c>
      <c r="F63" s="118">
        <v>4</v>
      </c>
      <c r="G63" s="118">
        <v>5</v>
      </c>
      <c r="H63" s="118">
        <v>6</v>
      </c>
      <c r="I63" s="118">
        <v>7</v>
      </c>
      <c r="J63" s="118"/>
      <c r="K63" s="118" t="s">
        <v>17</v>
      </c>
      <c r="L63" s="119"/>
      <c r="M63" s="119">
        <f>SUM(L64:L70)</f>
        <v>0</v>
      </c>
      <c r="N63" s="118">
        <f>(M63+M64)/2</f>
        <v>0</v>
      </c>
      <c r="O63" s="119"/>
      <c r="P63" s="137"/>
      <c r="Q63" s="120"/>
      <c r="R63" s="159"/>
    </row>
    <row r="64" spans="1:18" ht="15.75">
      <c r="A64" s="121"/>
      <c r="B64" s="121" t="s">
        <v>18</v>
      </c>
      <c r="C64" s="122"/>
      <c r="D64" s="122"/>
      <c r="E64" s="122"/>
      <c r="F64" s="122"/>
      <c r="G64" s="122"/>
      <c r="H64" s="122"/>
      <c r="I64" s="122"/>
      <c r="J64" s="123">
        <f>(SUM(C64:H64)-MAX(C64:H64)-MIN(C64:H64))/4</f>
        <v>0</v>
      </c>
      <c r="K64" s="121">
        <v>40</v>
      </c>
      <c r="L64" s="13">
        <f>J64/10*K64/2</f>
        <v>0</v>
      </c>
      <c r="M64" s="121"/>
      <c r="N64" s="121"/>
      <c r="O64" s="121"/>
      <c r="P64" s="124"/>
      <c r="Q64" s="125"/>
      <c r="R64" s="12"/>
    </row>
    <row r="65" spans="1:18" ht="15.75">
      <c r="A65" s="39"/>
      <c r="B65" s="39" t="s">
        <v>19</v>
      </c>
      <c r="C65" s="126"/>
      <c r="D65" s="126"/>
      <c r="E65" s="126"/>
      <c r="F65" s="126"/>
      <c r="G65" s="126"/>
      <c r="H65" s="126"/>
      <c r="I65" s="126"/>
      <c r="J65" s="123">
        <f>(SUM(C65:H65)-MAX(C65:H65)-MIN(C65:H65))/4</f>
        <v>0</v>
      </c>
      <c r="K65" s="39">
        <v>30</v>
      </c>
      <c r="L65" s="11">
        <f>J65/10*K65/2</f>
        <v>0</v>
      </c>
      <c r="M65" s="39"/>
      <c r="N65" s="39"/>
      <c r="O65" s="39"/>
      <c r="P65" s="127"/>
      <c r="Q65" s="128"/>
      <c r="R65" s="12"/>
    </row>
    <row r="66" spans="1:18" ht="15.75">
      <c r="A66" s="39"/>
      <c r="B66" s="39" t="s">
        <v>20</v>
      </c>
      <c r="C66" s="126"/>
      <c r="D66" s="126"/>
      <c r="E66" s="126"/>
      <c r="F66" s="126"/>
      <c r="G66" s="126"/>
      <c r="H66" s="126"/>
      <c r="I66" s="126"/>
      <c r="J66" s="123">
        <f>(SUM(C66:H66)-MAX(C66:H66)-MIN(C66:H66))/4</f>
        <v>0</v>
      </c>
      <c r="K66" s="39">
        <v>30</v>
      </c>
      <c r="L66" s="11">
        <f>J66/10*K66/2</f>
        <v>0</v>
      </c>
      <c r="M66" s="39"/>
      <c r="N66" s="39"/>
      <c r="O66" s="39"/>
      <c r="P66" s="127"/>
      <c r="Q66" s="128"/>
      <c r="R66" s="12"/>
    </row>
    <row r="67" spans="1:18" ht="15.75">
      <c r="A67" s="39"/>
      <c r="B67" s="39"/>
      <c r="C67" s="39"/>
      <c r="D67" s="39"/>
      <c r="E67" s="39"/>
      <c r="F67" s="39"/>
      <c r="G67" s="39"/>
      <c r="H67" s="39"/>
      <c r="I67" s="39"/>
      <c r="J67" s="123"/>
      <c r="K67" s="39"/>
      <c r="L67" s="11"/>
      <c r="M67" s="39"/>
      <c r="N67" s="39"/>
      <c r="O67" s="39"/>
      <c r="P67" s="127"/>
      <c r="Q67" s="128"/>
      <c r="R67" s="12"/>
    </row>
    <row r="68" spans="1:18" ht="15.75">
      <c r="A68" s="39"/>
      <c r="B68" s="39" t="s">
        <v>21</v>
      </c>
      <c r="C68" s="126"/>
      <c r="D68" s="126"/>
      <c r="E68" s="126"/>
      <c r="F68" s="126"/>
      <c r="G68" s="126"/>
      <c r="H68" s="126"/>
      <c r="I68" s="126"/>
      <c r="J68" s="123">
        <f>(SUM(C68:H68)-MAX(C68:H68)-MIN(C68:H68))/4</f>
        <v>0</v>
      </c>
      <c r="K68" s="39">
        <v>50</v>
      </c>
      <c r="L68" s="11">
        <f>J68/10*K68/2</f>
        <v>0</v>
      </c>
      <c r="M68" s="39"/>
      <c r="N68" s="39"/>
      <c r="O68" s="39"/>
      <c r="P68" s="127"/>
      <c r="Q68" s="128"/>
      <c r="R68" s="12"/>
    </row>
    <row r="69" spans="1:18" ht="15.75">
      <c r="A69" s="39"/>
      <c r="B69" s="39" t="s">
        <v>22</v>
      </c>
      <c r="C69" s="126"/>
      <c r="D69" s="126"/>
      <c r="E69" s="126"/>
      <c r="F69" s="39"/>
      <c r="G69" s="126"/>
      <c r="H69" s="126"/>
      <c r="I69" s="126"/>
      <c r="J69" s="123">
        <f>(SUM(C69:H69)-MAX(C69:H69)-MIN(C69:H69))/4</f>
        <v>0</v>
      </c>
      <c r="K69" s="39">
        <v>30</v>
      </c>
      <c r="L69" s="11">
        <f>J69/10*K69/2</f>
        <v>0</v>
      </c>
      <c r="M69" s="39"/>
      <c r="N69" s="39"/>
      <c r="O69" s="39"/>
      <c r="P69" s="127"/>
      <c r="Q69" s="128"/>
      <c r="R69" s="12"/>
    </row>
    <row r="70" spans="1:18" ht="16.5" thickBot="1">
      <c r="A70" s="112"/>
      <c r="B70" s="112" t="s">
        <v>23</v>
      </c>
      <c r="C70" s="132"/>
      <c r="D70" s="132"/>
      <c r="E70" s="112"/>
      <c r="F70" s="112"/>
      <c r="G70" s="112"/>
      <c r="H70" s="112"/>
      <c r="I70" s="112"/>
      <c r="J70" s="123">
        <f>(SUM(C70:H70)-MAX(C70:H70)-MIN(C70:H70))/4</f>
        <v>0</v>
      </c>
      <c r="K70" s="112">
        <v>20</v>
      </c>
      <c r="L70" s="11">
        <f>J70/10*K70/2</f>
        <v>0</v>
      </c>
      <c r="M70" s="133"/>
      <c r="N70" s="133"/>
      <c r="O70" s="112"/>
      <c r="P70" s="130"/>
      <c r="Q70" s="131"/>
      <c r="R70" s="12"/>
    </row>
    <row r="71" spans="1:18" ht="16.5" thickBot="1">
      <c r="A71" s="108"/>
      <c r="B71" s="118"/>
      <c r="C71" s="118">
        <v>1</v>
      </c>
      <c r="D71" s="118">
        <v>2</v>
      </c>
      <c r="E71" s="118">
        <v>3</v>
      </c>
      <c r="F71" s="118">
        <v>4</v>
      </c>
      <c r="G71" s="118">
        <v>5</v>
      </c>
      <c r="H71" s="118">
        <v>6</v>
      </c>
      <c r="I71" s="118">
        <v>7</v>
      </c>
      <c r="J71" s="134"/>
      <c r="K71" s="118" t="s">
        <v>17</v>
      </c>
      <c r="L71" s="119"/>
      <c r="M71" s="119">
        <f>SUM(L72:L78)</f>
        <v>0</v>
      </c>
      <c r="N71" s="118">
        <f>M71/2</f>
        <v>0</v>
      </c>
      <c r="O71" s="119"/>
      <c r="P71" s="137"/>
      <c r="Q71" s="120"/>
      <c r="R71" s="12"/>
    </row>
    <row r="72" spans="1:18" ht="15.75">
      <c r="A72" s="121"/>
      <c r="B72" s="121" t="s">
        <v>18</v>
      </c>
      <c r="C72" s="122"/>
      <c r="D72" s="122"/>
      <c r="E72" s="122"/>
      <c r="F72" s="122"/>
      <c r="G72" s="122"/>
      <c r="H72" s="122"/>
      <c r="I72" s="122"/>
      <c r="J72" s="170">
        <f>(SUM(C72:H72)-MAX(C72:H72)-MIN(C72:H72))/4</f>
        <v>0</v>
      </c>
      <c r="K72" s="121">
        <v>40</v>
      </c>
      <c r="L72" s="13">
        <f>J72/10*K72/2</f>
        <v>0</v>
      </c>
      <c r="M72" s="121"/>
      <c r="N72" s="121"/>
      <c r="O72" s="121"/>
      <c r="P72" s="124"/>
      <c r="Q72" s="125"/>
      <c r="R72" s="12"/>
    </row>
    <row r="73" spans="1:18" ht="15.75">
      <c r="A73" s="39"/>
      <c r="B73" s="39" t="s">
        <v>19</v>
      </c>
      <c r="C73" s="126"/>
      <c r="D73" s="126"/>
      <c r="E73" s="126"/>
      <c r="F73" s="126"/>
      <c r="G73" s="126"/>
      <c r="H73" s="126"/>
      <c r="I73" s="126"/>
      <c r="J73" s="170">
        <f>(SUM(C73:H73)-MAX(C73:H73)-MIN(C73:H73))/4</f>
        <v>0</v>
      </c>
      <c r="K73" s="39">
        <v>30</v>
      </c>
      <c r="L73" s="11">
        <f>J73/10*K73/2</f>
        <v>0</v>
      </c>
      <c r="M73" s="39"/>
      <c r="N73" s="39"/>
      <c r="O73" s="39"/>
      <c r="P73" s="127"/>
      <c r="Q73" s="128"/>
      <c r="R73" s="12"/>
    </row>
    <row r="74" spans="1:18" ht="15.75">
      <c r="A74" s="39"/>
      <c r="B74" s="39" t="s">
        <v>20</v>
      </c>
      <c r="C74" s="126"/>
      <c r="D74" s="126"/>
      <c r="E74" s="126"/>
      <c r="F74" s="126"/>
      <c r="G74" s="126"/>
      <c r="H74" s="126"/>
      <c r="I74" s="126"/>
      <c r="J74" s="170">
        <f>(SUM(C74:H74)-MAX(C74:H74)-MIN(C74:H74))/4</f>
        <v>0</v>
      </c>
      <c r="K74" s="39">
        <v>30</v>
      </c>
      <c r="L74" s="11">
        <f>J74/10*K74/2</f>
        <v>0</v>
      </c>
      <c r="M74" s="39"/>
      <c r="N74" s="39"/>
      <c r="O74" s="39"/>
      <c r="P74" s="127"/>
      <c r="Q74" s="128"/>
      <c r="R74" s="12"/>
    </row>
    <row r="75" spans="1:18" ht="15.75">
      <c r="A75" s="39"/>
      <c r="B75" s="39"/>
      <c r="C75" s="39"/>
      <c r="D75" s="39"/>
      <c r="E75" s="39"/>
      <c r="F75" s="39"/>
      <c r="G75" s="39"/>
      <c r="H75" s="39"/>
      <c r="I75" s="39"/>
      <c r="J75" s="170"/>
      <c r="K75" s="39"/>
      <c r="L75" s="11"/>
      <c r="M75" s="39"/>
      <c r="N75" s="39"/>
      <c r="O75" s="39"/>
      <c r="P75" s="127"/>
      <c r="Q75" s="128"/>
      <c r="R75" s="12"/>
    </row>
    <row r="76" spans="1:18" ht="15.75">
      <c r="A76" s="39"/>
      <c r="B76" s="39" t="s">
        <v>21</v>
      </c>
      <c r="C76" s="126"/>
      <c r="D76" s="39"/>
      <c r="E76" s="126"/>
      <c r="F76" s="126"/>
      <c r="G76" s="126"/>
      <c r="H76" s="126"/>
      <c r="I76" s="126"/>
      <c r="J76" s="170">
        <f>(SUM(C76:H76)-MAX(C76:H76)-MIN(C76:H76))/4</f>
        <v>0</v>
      </c>
      <c r="K76" s="39">
        <v>50</v>
      </c>
      <c r="L76" s="11">
        <f>J76/10*K76/2</f>
        <v>0</v>
      </c>
      <c r="M76" s="39"/>
      <c r="N76" s="39"/>
      <c r="O76" s="39"/>
      <c r="P76" s="127"/>
      <c r="Q76" s="128"/>
      <c r="R76" s="12"/>
    </row>
    <row r="77" spans="1:18" ht="15.75">
      <c r="A77" s="39"/>
      <c r="B77" s="39" t="s">
        <v>22</v>
      </c>
      <c r="C77" s="126"/>
      <c r="D77" s="39"/>
      <c r="E77" s="126"/>
      <c r="F77" s="126"/>
      <c r="G77" s="126"/>
      <c r="H77" s="126"/>
      <c r="I77" s="126"/>
      <c r="J77" s="170">
        <f>(SUM(C77:H77)-MAX(C77:H77)-MIN(C77:H77))/4</f>
        <v>0</v>
      </c>
      <c r="K77" s="39">
        <v>30</v>
      </c>
      <c r="L77" s="11">
        <f>J77/10*K77/2</f>
        <v>0</v>
      </c>
      <c r="M77" s="39"/>
      <c r="N77" s="39"/>
      <c r="O77" s="39"/>
      <c r="P77" s="127"/>
      <c r="Q77" s="128"/>
      <c r="R77" s="12"/>
    </row>
    <row r="78" spans="1:18" ht="16.5" thickBot="1">
      <c r="A78" s="134"/>
      <c r="B78" s="134" t="s">
        <v>23</v>
      </c>
      <c r="C78" s="134"/>
      <c r="D78" s="134"/>
      <c r="E78" s="134"/>
      <c r="F78" s="134"/>
      <c r="G78" s="134"/>
      <c r="H78" s="134"/>
      <c r="I78" s="134"/>
      <c r="J78" s="13">
        <f>(SUM(C78:H78)-MAX(C78:H78)-MIN(C78:H78))/4</f>
        <v>0</v>
      </c>
      <c r="K78" s="134">
        <v>20</v>
      </c>
      <c r="L78" s="11">
        <f>J78/10*K78/2</f>
        <v>0</v>
      </c>
      <c r="M78" s="134"/>
      <c r="N78" s="134"/>
      <c r="O78" s="134"/>
      <c r="P78" s="135"/>
      <c r="Q78" s="136"/>
      <c r="R78" s="12"/>
    </row>
  </sheetData>
  <sheetProtection/>
  <mergeCells count="12">
    <mergeCell ref="A12:G12"/>
    <mergeCell ref="A7:Q7"/>
    <mergeCell ref="A1:T1"/>
    <mergeCell ref="A4:D4"/>
    <mergeCell ref="A5:D5"/>
    <mergeCell ref="A3:O3"/>
    <mergeCell ref="A2:Q2"/>
    <mergeCell ref="A11:Q11"/>
    <mergeCell ref="A6:M6"/>
    <mergeCell ref="A10:H10"/>
    <mergeCell ref="A9:H9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2">
      <selection activeCell="J11" sqref="J11"/>
    </sheetView>
  </sheetViews>
  <sheetFormatPr defaultColWidth="9.00390625" defaultRowHeight="12.75"/>
  <cols>
    <col min="1" max="1" width="9.125" style="182" customWidth="1"/>
    <col min="2" max="2" width="25.75390625" style="0" customWidth="1"/>
    <col min="3" max="3" width="11.25390625" style="0" customWidth="1"/>
    <col min="4" max="4" width="9.375" style="0" customWidth="1"/>
    <col min="5" max="5" width="9.625" style="0" customWidth="1"/>
    <col min="6" max="6" width="8.00390625" style="0" customWidth="1"/>
    <col min="7" max="7" width="14.25390625" style="0" customWidth="1"/>
  </cols>
  <sheetData>
    <row r="1" spans="1:8" ht="15.75" customHeight="1">
      <c r="A1" s="308" t="s">
        <v>48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23" t="s">
        <v>49</v>
      </c>
      <c r="B2" s="323"/>
      <c r="C2" s="323"/>
      <c r="D2" s="323"/>
      <c r="E2" s="309"/>
      <c r="F2" s="309"/>
      <c r="G2" s="309"/>
      <c r="H2" s="309"/>
    </row>
    <row r="3" spans="1:8" ht="15.75" customHeight="1">
      <c r="A3" s="323" t="s">
        <v>311</v>
      </c>
      <c r="B3" s="311"/>
      <c r="C3" s="311"/>
      <c r="D3" s="311"/>
      <c r="E3" s="311"/>
      <c r="F3" s="311"/>
      <c r="G3" s="311"/>
      <c r="H3" s="311"/>
    </row>
    <row r="4" spans="1:8" ht="15.75" customHeight="1">
      <c r="A4" s="318" t="s">
        <v>0</v>
      </c>
      <c r="B4" s="319"/>
      <c r="C4" s="319"/>
      <c r="D4" s="319"/>
      <c r="E4" s="210"/>
      <c r="F4" s="211"/>
      <c r="G4" s="212"/>
      <c r="H4" s="212"/>
    </row>
    <row r="5" spans="1:8" ht="15.75" customHeight="1">
      <c r="A5" s="320" t="s">
        <v>1</v>
      </c>
      <c r="B5" s="321"/>
      <c r="C5" s="321"/>
      <c r="D5" s="321"/>
      <c r="E5" s="212"/>
      <c r="F5" s="211"/>
      <c r="G5" s="212"/>
      <c r="H5" s="212"/>
    </row>
    <row r="6" spans="1:8" ht="15.75" customHeight="1">
      <c r="A6" s="323" t="s">
        <v>270</v>
      </c>
      <c r="B6" s="311"/>
      <c r="C6" s="311"/>
      <c r="D6" s="311"/>
      <c r="E6" s="327"/>
      <c r="F6" s="327"/>
      <c r="G6" s="315"/>
      <c r="H6" s="315"/>
    </row>
    <row r="7" spans="1:8" ht="15.75" customHeight="1">
      <c r="A7" s="308" t="s">
        <v>271</v>
      </c>
      <c r="B7" s="311"/>
      <c r="C7" s="311"/>
      <c r="D7" s="311"/>
      <c r="E7" s="311"/>
      <c r="F7" s="311"/>
      <c r="G7" s="311"/>
      <c r="H7" s="311"/>
    </row>
    <row r="8" spans="1:8" ht="15.75" customHeight="1">
      <c r="A8" s="308" t="s">
        <v>272</v>
      </c>
      <c r="B8" s="309"/>
      <c r="C8" s="309"/>
      <c r="D8" s="309"/>
      <c r="E8" s="309"/>
      <c r="F8" s="309"/>
      <c r="G8" s="310"/>
      <c r="H8" s="310"/>
    </row>
    <row r="9" spans="1:8" ht="15.75" customHeight="1">
      <c r="A9" s="308" t="s">
        <v>273</v>
      </c>
      <c r="B9" s="309"/>
      <c r="C9" s="309"/>
      <c r="D9" s="309"/>
      <c r="E9" s="309"/>
      <c r="F9" s="309"/>
      <c r="G9" s="310"/>
      <c r="H9" s="310"/>
    </row>
    <row r="10" spans="1:8" ht="15.75" customHeight="1">
      <c r="A10" s="308" t="s">
        <v>274</v>
      </c>
      <c r="B10" s="309"/>
      <c r="C10" s="309"/>
      <c r="D10" s="309"/>
      <c r="E10" s="309"/>
      <c r="F10" s="309"/>
      <c r="G10" s="310"/>
      <c r="H10" s="310"/>
    </row>
    <row r="11" spans="1:8" ht="15.75" customHeight="1">
      <c r="A11" s="308" t="s">
        <v>275</v>
      </c>
      <c r="B11" s="311"/>
      <c r="C11" s="311"/>
      <c r="D11" s="311"/>
      <c r="E11" s="311"/>
      <c r="F11" s="311"/>
      <c r="G11" s="311"/>
      <c r="H11" s="311"/>
    </row>
    <row r="12" spans="1:8" ht="12.75">
      <c r="A12" s="313" t="s">
        <v>276</v>
      </c>
      <c r="B12" s="314"/>
      <c r="C12" s="314"/>
      <c r="D12" s="314"/>
      <c r="E12" s="314"/>
      <c r="F12" s="314"/>
      <c r="G12" s="315"/>
      <c r="H12" s="209"/>
    </row>
    <row r="13" ht="15" customHeight="1" thickBot="1"/>
    <row r="14" spans="1:7" ht="37.5" customHeight="1" thickBot="1">
      <c r="A14" s="222" t="s">
        <v>10</v>
      </c>
      <c r="B14" s="223" t="s">
        <v>26</v>
      </c>
      <c r="C14" s="223" t="s">
        <v>25</v>
      </c>
      <c r="D14" s="223" t="s">
        <v>28</v>
      </c>
      <c r="E14" s="223" t="s">
        <v>27</v>
      </c>
      <c r="F14" s="223" t="s">
        <v>29</v>
      </c>
      <c r="G14" s="244" t="s">
        <v>30</v>
      </c>
    </row>
    <row r="15" spans="1:7" ht="13.5" thickBot="1">
      <c r="A15" s="227">
        <v>1</v>
      </c>
      <c r="B15" s="245" t="s">
        <v>267</v>
      </c>
      <c r="C15" s="224"/>
      <c r="D15" s="246">
        <v>61.002</v>
      </c>
      <c r="E15" s="247">
        <v>78.05</v>
      </c>
      <c r="F15" s="246">
        <v>0.5</v>
      </c>
      <c r="G15" s="246">
        <v>69.276</v>
      </c>
    </row>
    <row r="16" spans="1:7" ht="16.5" customHeight="1">
      <c r="A16" s="232"/>
      <c r="B16" s="248" t="s">
        <v>217</v>
      </c>
      <c r="C16" s="249">
        <v>2001</v>
      </c>
      <c r="D16" s="240"/>
      <c r="E16" s="246"/>
      <c r="F16" s="240"/>
      <c r="G16" s="240"/>
    </row>
    <row r="17" spans="1:7" ht="12.75">
      <c r="A17" s="232"/>
      <c r="B17" s="250" t="s">
        <v>76</v>
      </c>
      <c r="C17" s="249">
        <v>2001</v>
      </c>
      <c r="D17" s="240"/>
      <c r="E17" s="240"/>
      <c r="F17" s="240"/>
      <c r="G17" s="240"/>
    </row>
    <row r="18" spans="1:7" ht="12.75">
      <c r="A18" s="232"/>
      <c r="B18" s="250" t="s">
        <v>109</v>
      </c>
      <c r="C18" s="249">
        <v>2001</v>
      </c>
      <c r="D18" s="240"/>
      <c r="E18" s="240"/>
      <c r="F18" s="240"/>
      <c r="G18" s="240"/>
    </row>
    <row r="19" spans="1:7" ht="12.75">
      <c r="A19" s="232"/>
      <c r="B19" s="250" t="s">
        <v>105</v>
      </c>
      <c r="C19" s="249">
        <v>2002</v>
      </c>
      <c r="D19" s="240"/>
      <c r="E19" s="240"/>
      <c r="F19" s="240"/>
      <c r="G19" s="240"/>
    </row>
    <row r="20" spans="1:7" ht="12.75">
      <c r="A20" s="232"/>
      <c r="B20" s="250" t="s">
        <v>126</v>
      </c>
      <c r="C20" s="249">
        <v>2002</v>
      </c>
      <c r="D20" s="240"/>
      <c r="E20" s="240"/>
      <c r="F20" s="240"/>
      <c r="G20" s="240"/>
    </row>
    <row r="21" spans="1:7" ht="12.75">
      <c r="A21" s="232"/>
      <c r="B21" s="250" t="s">
        <v>143</v>
      </c>
      <c r="C21" s="249">
        <v>2002</v>
      </c>
      <c r="D21" s="240"/>
      <c r="E21" s="240"/>
      <c r="F21" s="240"/>
      <c r="G21" s="240"/>
    </row>
    <row r="22" spans="1:7" ht="13.5" thickBot="1">
      <c r="A22" s="232"/>
      <c r="B22" s="250" t="s">
        <v>153</v>
      </c>
      <c r="C22" s="249">
        <v>2002</v>
      </c>
      <c r="D22" s="240"/>
      <c r="E22" s="240"/>
      <c r="F22" s="240"/>
      <c r="G22" s="240"/>
    </row>
    <row r="23" spans="1:7" ht="13.5" thickBot="1">
      <c r="A23" s="251">
        <v>2</v>
      </c>
      <c r="B23" s="252" t="s">
        <v>268</v>
      </c>
      <c r="C23" s="253"/>
      <c r="D23" s="240">
        <v>57.747</v>
      </c>
      <c r="E23" s="240">
        <v>72.313</v>
      </c>
      <c r="F23" s="240"/>
      <c r="G23" s="240">
        <v>65.03</v>
      </c>
    </row>
    <row r="24" spans="1:7" ht="12.75">
      <c r="A24" s="254"/>
      <c r="B24" s="255" t="s">
        <v>97</v>
      </c>
      <c r="C24" s="249">
        <v>2001</v>
      </c>
      <c r="D24" s="240"/>
      <c r="E24" s="240"/>
      <c r="F24" s="240"/>
      <c r="G24" s="240"/>
    </row>
    <row r="25" spans="1:7" ht="12.75">
      <c r="A25" s="256"/>
      <c r="B25" s="257" t="s">
        <v>118</v>
      </c>
      <c r="C25" s="249">
        <v>2001</v>
      </c>
      <c r="D25" s="240"/>
      <c r="E25" s="240"/>
      <c r="F25" s="240"/>
      <c r="G25" s="240"/>
    </row>
    <row r="26" spans="1:7" ht="12.75">
      <c r="A26" s="256"/>
      <c r="B26" s="258" t="s">
        <v>120</v>
      </c>
      <c r="C26" s="249">
        <v>2001</v>
      </c>
      <c r="D26" s="232"/>
      <c r="E26" s="229"/>
      <c r="F26" s="240"/>
      <c r="G26" s="240"/>
    </row>
    <row r="27" spans="1:7" ht="12.75">
      <c r="A27" s="256"/>
      <c r="B27" s="258" t="s">
        <v>162</v>
      </c>
      <c r="C27" s="249">
        <v>2003</v>
      </c>
      <c r="D27" s="240"/>
      <c r="E27" s="240"/>
      <c r="F27" s="240"/>
      <c r="G27" s="240"/>
    </row>
    <row r="28" spans="1:7" ht="12.75">
      <c r="A28" s="256"/>
      <c r="B28" s="258" t="s">
        <v>82</v>
      </c>
      <c r="C28" s="249">
        <v>2003</v>
      </c>
      <c r="D28" s="240"/>
      <c r="E28" s="240"/>
      <c r="F28" s="240"/>
      <c r="G28" s="240"/>
    </row>
    <row r="29" spans="1:7" ht="12.75">
      <c r="A29" s="256"/>
      <c r="B29" s="258" t="s">
        <v>130</v>
      </c>
      <c r="C29" s="249">
        <v>2003</v>
      </c>
      <c r="D29" s="240"/>
      <c r="E29" s="240"/>
      <c r="F29" s="240"/>
      <c r="G29" s="240"/>
    </row>
    <row r="30" spans="1:7" ht="12.75">
      <c r="A30" s="256"/>
      <c r="B30" s="258" t="s">
        <v>99</v>
      </c>
      <c r="C30" s="249">
        <v>2003</v>
      </c>
      <c r="D30" s="240"/>
      <c r="E30" s="240"/>
      <c r="F30" s="240"/>
      <c r="G30" s="240"/>
    </row>
    <row r="31" spans="1:7" ht="12.75">
      <c r="A31" s="259"/>
      <c r="B31" s="260" t="s">
        <v>218</v>
      </c>
      <c r="C31" s="249">
        <v>2003</v>
      </c>
      <c r="D31" s="240"/>
      <c r="E31" s="240"/>
      <c r="F31" s="240"/>
      <c r="G31" s="240"/>
    </row>
    <row r="32" spans="1:7" ht="12.75">
      <c r="A32" s="261"/>
      <c r="B32" s="262" t="s">
        <v>230</v>
      </c>
      <c r="C32" s="249">
        <v>2003</v>
      </c>
      <c r="D32" s="240"/>
      <c r="E32" s="240"/>
      <c r="F32" s="240"/>
      <c r="G32" s="240"/>
    </row>
    <row r="33" spans="1:7" ht="13.5" thickBot="1">
      <c r="A33" s="261"/>
      <c r="B33" s="262" t="s">
        <v>231</v>
      </c>
      <c r="C33" s="249">
        <v>2003</v>
      </c>
      <c r="D33" s="240"/>
      <c r="E33" s="240"/>
      <c r="F33" s="240"/>
      <c r="G33" s="240"/>
    </row>
    <row r="34" spans="1:7" ht="13.5" thickBot="1">
      <c r="A34" s="263">
        <v>3</v>
      </c>
      <c r="B34" s="252" t="s">
        <v>207</v>
      </c>
      <c r="C34" s="253"/>
      <c r="D34" s="240">
        <v>56.354</v>
      </c>
      <c r="E34" s="240">
        <v>73.363</v>
      </c>
      <c r="F34" s="240"/>
      <c r="G34" s="240">
        <v>64.858</v>
      </c>
    </row>
    <row r="35" spans="1:7" ht="12.75">
      <c r="A35" s="264"/>
      <c r="B35" s="264" t="s">
        <v>115</v>
      </c>
      <c r="C35" s="249">
        <v>2002</v>
      </c>
      <c r="D35" s="240"/>
      <c r="E35" s="240"/>
      <c r="F35" s="240"/>
      <c r="G35" s="240"/>
    </row>
    <row r="36" spans="1:7" ht="12.75">
      <c r="A36" s="265"/>
      <c r="B36" s="265" t="s">
        <v>145</v>
      </c>
      <c r="C36" s="249">
        <v>2002</v>
      </c>
      <c r="D36" s="240"/>
      <c r="E36" s="240"/>
      <c r="F36" s="240"/>
      <c r="G36" s="240"/>
    </row>
    <row r="37" spans="1:7" ht="12.75">
      <c r="A37" s="265"/>
      <c r="B37" s="265" t="s">
        <v>148</v>
      </c>
      <c r="C37" s="229">
        <v>2002</v>
      </c>
      <c r="D37" s="229"/>
      <c r="E37" s="229"/>
      <c r="F37" s="229"/>
      <c r="G37" s="229"/>
    </row>
    <row r="38" spans="1:7" ht="14.25" customHeight="1">
      <c r="A38" s="265"/>
      <c r="B38" s="265" t="s">
        <v>101</v>
      </c>
      <c r="C38" s="249">
        <v>2002</v>
      </c>
      <c r="D38" s="240"/>
      <c r="E38" s="240"/>
      <c r="F38" s="240"/>
      <c r="G38" s="240"/>
    </row>
    <row r="39" spans="1:7" ht="12.75">
      <c r="A39" s="265"/>
      <c r="B39" s="265" t="s">
        <v>90</v>
      </c>
      <c r="C39" s="229">
        <v>2002</v>
      </c>
      <c r="D39" s="240"/>
      <c r="E39" s="240"/>
      <c r="F39" s="240"/>
      <c r="G39" s="240"/>
    </row>
    <row r="40" spans="1:7" ht="12.75">
      <c r="A40" s="265"/>
      <c r="B40" s="265" t="s">
        <v>87</v>
      </c>
      <c r="C40" s="229">
        <v>2003</v>
      </c>
      <c r="D40" s="240"/>
      <c r="E40" s="240"/>
      <c r="F40" s="240"/>
      <c r="G40" s="240"/>
    </row>
    <row r="41" spans="1:7" ht="12.75">
      <c r="A41" s="265"/>
      <c r="B41" s="265" t="s">
        <v>177</v>
      </c>
      <c r="C41" s="229">
        <v>2003</v>
      </c>
      <c r="D41" s="240"/>
      <c r="E41" s="240"/>
      <c r="F41" s="240"/>
      <c r="G41" s="240"/>
    </row>
    <row r="42" spans="1:7" ht="12.75">
      <c r="A42" s="265"/>
      <c r="B42" s="265" t="s">
        <v>183</v>
      </c>
      <c r="C42" s="229">
        <v>2002</v>
      </c>
      <c r="D42" s="240"/>
      <c r="E42" s="240"/>
      <c r="F42" s="240"/>
      <c r="G42" s="240"/>
    </row>
    <row r="43" spans="1:7" ht="12.75">
      <c r="A43" s="265"/>
      <c r="B43" s="266" t="s">
        <v>228</v>
      </c>
      <c r="C43" s="229">
        <v>2003</v>
      </c>
      <c r="D43" s="240"/>
      <c r="E43" s="240"/>
      <c r="F43" s="240"/>
      <c r="G43" s="240"/>
    </row>
    <row r="44" spans="1:7" ht="13.5" thickBot="1">
      <c r="A44" s="265"/>
      <c r="B44" s="266" t="s">
        <v>229</v>
      </c>
      <c r="C44" s="229">
        <v>2002</v>
      </c>
      <c r="D44" s="240"/>
      <c r="E44" s="240"/>
      <c r="F44" s="240"/>
      <c r="G44" s="240"/>
    </row>
    <row r="45" spans="1:7" ht="13.5" thickBot="1">
      <c r="A45" s="232">
        <v>4</v>
      </c>
      <c r="B45" s="252" t="s">
        <v>206</v>
      </c>
      <c r="C45" s="229"/>
      <c r="D45" s="240">
        <v>50.231</v>
      </c>
      <c r="E45" s="240">
        <v>65.688</v>
      </c>
      <c r="F45" s="240"/>
      <c r="G45" s="240">
        <v>57.959</v>
      </c>
    </row>
    <row r="46" spans="1:7" ht="12.75">
      <c r="A46" s="232"/>
      <c r="B46" s="267" t="s">
        <v>73</v>
      </c>
      <c r="C46" s="229">
        <v>2003</v>
      </c>
      <c r="D46" s="240"/>
      <c r="E46" s="240"/>
      <c r="F46" s="240"/>
      <c r="G46" s="240"/>
    </row>
    <row r="47" spans="1:7" ht="12.75">
      <c r="A47" s="232"/>
      <c r="B47" s="265" t="s">
        <v>167</v>
      </c>
      <c r="C47" s="253" t="s">
        <v>222</v>
      </c>
      <c r="D47" s="240"/>
      <c r="E47" s="240"/>
      <c r="F47" s="240"/>
      <c r="G47" s="240"/>
    </row>
    <row r="48" spans="1:7" ht="12.75">
      <c r="A48" s="232"/>
      <c r="B48" s="268" t="s">
        <v>121</v>
      </c>
      <c r="C48" s="253" t="s">
        <v>220</v>
      </c>
      <c r="D48" s="240"/>
      <c r="E48" s="240"/>
      <c r="F48" s="240"/>
      <c r="G48" s="240"/>
    </row>
    <row r="49" spans="1:7" ht="18" customHeight="1">
      <c r="A49" s="232"/>
      <c r="B49" s="268" t="s">
        <v>221</v>
      </c>
      <c r="C49" s="253" t="s">
        <v>220</v>
      </c>
      <c r="D49" s="240"/>
      <c r="E49" s="240"/>
      <c r="F49" s="240"/>
      <c r="G49" s="240"/>
    </row>
    <row r="50" spans="1:7" ht="12.75">
      <c r="A50" s="232"/>
      <c r="B50" s="268" t="s">
        <v>75</v>
      </c>
      <c r="C50" s="253" t="s">
        <v>220</v>
      </c>
      <c r="D50" s="240"/>
      <c r="E50" s="240"/>
      <c r="F50" s="240"/>
      <c r="G50" s="240"/>
    </row>
    <row r="51" spans="1:7" ht="12.75">
      <c r="A51" s="232"/>
      <c r="B51" s="265" t="s">
        <v>95</v>
      </c>
      <c r="C51" s="253" t="s">
        <v>222</v>
      </c>
      <c r="D51" s="240"/>
      <c r="E51" s="240"/>
      <c r="F51" s="240"/>
      <c r="G51" s="240"/>
    </row>
    <row r="52" spans="1:7" ht="12.75">
      <c r="A52" s="232"/>
      <c r="B52" s="268" t="s">
        <v>188</v>
      </c>
      <c r="C52" s="253" t="s">
        <v>223</v>
      </c>
      <c r="D52" s="240"/>
      <c r="E52" s="240"/>
      <c r="F52" s="240"/>
      <c r="G52" s="240"/>
    </row>
    <row r="53" spans="1:7" ht="12.75">
      <c r="A53" s="232"/>
      <c r="B53" s="265" t="s">
        <v>91</v>
      </c>
      <c r="C53" s="253" t="s">
        <v>223</v>
      </c>
      <c r="D53" s="240"/>
      <c r="E53" s="240"/>
      <c r="F53" s="240"/>
      <c r="G53" s="240"/>
    </row>
    <row r="54" spans="1:7" ht="12.75">
      <c r="A54" s="232"/>
      <c r="B54" s="265" t="s">
        <v>226</v>
      </c>
      <c r="C54" s="253" t="s">
        <v>219</v>
      </c>
      <c r="D54" s="240"/>
      <c r="E54" s="240"/>
      <c r="F54" s="240"/>
      <c r="G54" s="240"/>
    </row>
    <row r="55" spans="1:7" ht="12.75">
      <c r="A55" s="232"/>
      <c r="B55" s="265" t="s">
        <v>227</v>
      </c>
      <c r="C55" s="253" t="s">
        <v>222</v>
      </c>
      <c r="D55" s="240"/>
      <c r="E55" s="240"/>
      <c r="F55" s="240"/>
      <c r="G55" s="240"/>
    </row>
    <row r="56" spans="1:7" ht="13.5" thickBot="1">
      <c r="A56" s="232">
        <v>5</v>
      </c>
      <c r="B56" s="245" t="s">
        <v>199</v>
      </c>
      <c r="C56" s="253"/>
      <c r="D56" s="240">
        <v>43.504</v>
      </c>
      <c r="E56" s="240">
        <v>63.2</v>
      </c>
      <c r="F56" s="240"/>
      <c r="G56" s="240">
        <v>53.353</v>
      </c>
    </row>
    <row r="57" spans="1:7" ht="14.25" customHeight="1">
      <c r="A57" s="232"/>
      <c r="B57" s="264" t="s">
        <v>187</v>
      </c>
      <c r="C57" s="253" t="s">
        <v>219</v>
      </c>
      <c r="D57" s="240"/>
      <c r="E57" s="240"/>
      <c r="F57" s="240"/>
      <c r="G57" s="240"/>
    </row>
    <row r="58" spans="1:7" ht="12.75">
      <c r="A58" s="232"/>
      <c r="B58" s="265" t="s">
        <v>176</v>
      </c>
      <c r="C58" s="229">
        <v>2002</v>
      </c>
      <c r="D58" s="240"/>
      <c r="E58" s="240"/>
      <c r="F58" s="240"/>
      <c r="G58" s="240"/>
    </row>
    <row r="59" spans="1:7" ht="12.75">
      <c r="A59" s="232"/>
      <c r="B59" s="265" t="s">
        <v>116</v>
      </c>
      <c r="C59" s="253" t="s">
        <v>220</v>
      </c>
      <c r="D59" s="240"/>
      <c r="E59" s="240"/>
      <c r="F59" s="240"/>
      <c r="G59" s="240"/>
    </row>
    <row r="60" spans="1:7" ht="12.75">
      <c r="A60" s="232"/>
      <c r="B60" s="265" t="s">
        <v>140</v>
      </c>
      <c r="C60" s="253" t="s">
        <v>223</v>
      </c>
      <c r="D60" s="240"/>
      <c r="E60" s="240"/>
      <c r="F60" s="240"/>
      <c r="G60" s="240"/>
    </row>
    <row r="61" spans="1:7" ht="12.75">
      <c r="A61" s="232"/>
      <c r="B61" s="265" t="s">
        <v>111</v>
      </c>
      <c r="C61" s="253" t="s">
        <v>220</v>
      </c>
      <c r="D61" s="240"/>
      <c r="E61" s="240"/>
      <c r="F61" s="240"/>
      <c r="G61" s="240"/>
    </row>
    <row r="62" spans="1:7" ht="12.75">
      <c r="A62" s="232"/>
      <c r="B62" s="265" t="s">
        <v>160</v>
      </c>
      <c r="C62" s="253" t="s">
        <v>223</v>
      </c>
      <c r="D62" s="240"/>
      <c r="E62" s="240"/>
      <c r="F62" s="240"/>
      <c r="G62" s="240"/>
    </row>
    <row r="63" spans="1:7" ht="12.75">
      <c r="A63" s="232"/>
      <c r="B63" s="265" t="s">
        <v>77</v>
      </c>
      <c r="C63" s="253" t="s">
        <v>219</v>
      </c>
      <c r="D63" s="240"/>
      <c r="E63" s="240"/>
      <c r="F63" s="240"/>
      <c r="G63" s="240"/>
    </row>
    <row r="64" spans="1:7" ht="12.75">
      <c r="A64" s="232"/>
      <c r="B64" s="265" t="s">
        <v>168</v>
      </c>
      <c r="C64" s="253" t="s">
        <v>222</v>
      </c>
      <c r="D64" s="240"/>
      <c r="E64" s="240"/>
      <c r="F64" s="240"/>
      <c r="G64" s="240"/>
    </row>
    <row r="65" spans="1:7" ht="12.75">
      <c r="A65" s="232"/>
      <c r="B65" s="269" t="s">
        <v>224</v>
      </c>
      <c r="C65" s="253" t="s">
        <v>220</v>
      </c>
      <c r="D65" s="240"/>
      <c r="E65" s="240"/>
      <c r="F65" s="240"/>
      <c r="G65" s="240"/>
    </row>
    <row r="66" spans="1:7" ht="15" customHeight="1">
      <c r="A66" s="232"/>
      <c r="B66" s="269" t="s">
        <v>225</v>
      </c>
      <c r="C66" s="229">
        <v>2005</v>
      </c>
      <c r="D66" s="229"/>
      <c r="E66" s="229"/>
      <c r="F66" s="229"/>
      <c r="G66" s="229"/>
    </row>
    <row r="67" spans="1:7" ht="15.75">
      <c r="A67" s="5"/>
      <c r="B67" s="6"/>
      <c r="C67" s="175"/>
      <c r="D67" s="175"/>
      <c r="E67" s="175"/>
      <c r="F67" s="175"/>
      <c r="G67" s="175"/>
    </row>
    <row r="68" spans="1:7" ht="15.75">
      <c r="A68" s="5"/>
      <c r="B68" s="6"/>
      <c r="C68" s="73"/>
      <c r="D68" s="73"/>
      <c r="E68" s="175"/>
      <c r="F68" s="175"/>
      <c r="G68" s="175"/>
    </row>
    <row r="69" spans="1:7" ht="15.75">
      <c r="A69" s="5"/>
      <c r="B69" s="6"/>
      <c r="C69" s="73"/>
      <c r="D69" s="73"/>
      <c r="E69" s="175"/>
      <c r="F69" s="175"/>
      <c r="G69" s="175"/>
    </row>
    <row r="70" spans="1:7" ht="17.25" customHeight="1">
      <c r="A70" s="5"/>
      <c r="B70" s="6"/>
      <c r="C70" s="73"/>
      <c r="D70" s="73"/>
      <c r="E70" s="175"/>
      <c r="F70" s="175"/>
      <c r="G70" s="175"/>
    </row>
    <row r="71" spans="1:7" ht="15.75" customHeight="1">
      <c r="A71" s="5"/>
      <c r="B71" s="6"/>
      <c r="C71" s="73"/>
      <c r="D71" s="73"/>
      <c r="E71" s="175"/>
      <c r="F71" s="175"/>
      <c r="G71" s="175"/>
    </row>
    <row r="72" spans="1:7" ht="15" customHeight="1">
      <c r="A72" s="5"/>
      <c r="B72" s="6"/>
      <c r="C72" s="73"/>
      <c r="D72" s="73"/>
      <c r="E72" s="175"/>
      <c r="F72" s="175"/>
      <c r="G72" s="175"/>
    </row>
    <row r="73" spans="1:7" ht="16.5" customHeight="1">
      <c r="A73" s="5"/>
      <c r="B73" s="6"/>
      <c r="C73" s="73"/>
      <c r="D73" s="73"/>
      <c r="E73" s="175"/>
      <c r="F73" s="175"/>
      <c r="G73" s="175"/>
    </row>
    <row r="74" spans="1:7" ht="16.5" customHeight="1">
      <c r="A74" s="5"/>
      <c r="B74" s="6"/>
      <c r="C74" s="73"/>
      <c r="D74" s="73"/>
      <c r="E74" s="175"/>
      <c r="F74" s="175"/>
      <c r="G74" s="175"/>
    </row>
    <row r="75" spans="1:7" ht="15.75">
      <c r="A75" s="5"/>
      <c r="B75" s="6"/>
      <c r="C75" s="73"/>
      <c r="D75" s="73"/>
      <c r="E75" s="175"/>
      <c r="F75" s="175"/>
      <c r="G75" s="175"/>
    </row>
    <row r="76" spans="1:7" ht="15.75">
      <c r="A76" s="5"/>
      <c r="B76" s="6"/>
      <c r="C76" s="175"/>
      <c r="D76" s="175"/>
      <c r="E76" s="175"/>
      <c r="F76" s="175"/>
      <c r="G76" s="175"/>
    </row>
    <row r="77" spans="1:7" ht="15.75">
      <c r="A77" s="5"/>
      <c r="B77" s="6"/>
      <c r="C77" s="73"/>
      <c r="D77" s="200"/>
      <c r="E77" s="201"/>
      <c r="F77" s="201"/>
      <c r="G77" s="201"/>
    </row>
    <row r="78" spans="1:7" ht="15.75">
      <c r="A78" s="5"/>
      <c r="B78" s="6"/>
      <c r="C78" s="73"/>
      <c r="D78" s="73"/>
      <c r="E78" s="175"/>
      <c r="F78" s="175"/>
      <c r="G78" s="175"/>
    </row>
    <row r="79" spans="1:7" ht="15.75">
      <c r="A79" s="5"/>
      <c r="B79" s="6"/>
      <c r="C79" s="73"/>
      <c r="D79" s="73"/>
      <c r="E79" s="175"/>
      <c r="F79" s="175"/>
      <c r="G79" s="175"/>
    </row>
    <row r="80" spans="1:7" ht="15.75" hidden="1">
      <c r="A80" s="5"/>
      <c r="B80" s="6"/>
      <c r="C80" s="73"/>
      <c r="D80" s="73"/>
      <c r="E80" s="175"/>
      <c r="F80" s="175"/>
      <c r="G80" s="175"/>
    </row>
    <row r="81" spans="1:7" ht="15.75" hidden="1">
      <c r="A81" s="5"/>
      <c r="B81" s="6"/>
      <c r="C81" s="73"/>
      <c r="D81" s="73"/>
      <c r="E81" s="175"/>
      <c r="F81" s="175"/>
      <c r="G81" s="175"/>
    </row>
    <row r="82" spans="1:7" ht="15.75" hidden="1">
      <c r="A82" s="5"/>
      <c r="B82" s="6"/>
      <c r="C82" s="73"/>
      <c r="D82" s="73"/>
      <c r="E82" s="175"/>
      <c r="F82" s="175"/>
      <c r="G82" s="175"/>
    </row>
    <row r="83" spans="1:7" ht="15.75">
      <c r="A83" s="5"/>
      <c r="B83" s="6"/>
      <c r="C83" s="73"/>
      <c r="D83" s="73"/>
      <c r="E83" s="175"/>
      <c r="F83" s="175"/>
      <c r="G83" s="175"/>
    </row>
    <row r="84" spans="1:7" ht="15.75">
      <c r="A84" s="5"/>
      <c r="B84" s="6"/>
      <c r="C84" s="175"/>
      <c r="D84" s="175"/>
      <c r="E84" s="175"/>
      <c r="F84" s="175"/>
      <c r="G84" s="175"/>
    </row>
    <row r="85" spans="1:7" ht="15.75">
      <c r="A85" s="5"/>
      <c r="B85" s="6"/>
      <c r="C85" s="73"/>
      <c r="D85" s="73"/>
      <c r="E85" s="175"/>
      <c r="F85" s="175"/>
      <c r="G85" s="175"/>
    </row>
    <row r="86" spans="1:7" ht="15.75">
      <c r="A86" s="5"/>
      <c r="B86" s="6"/>
      <c r="C86" s="73"/>
      <c r="D86" s="73"/>
      <c r="E86" s="175"/>
      <c r="F86" s="175"/>
      <c r="G86" s="175"/>
    </row>
    <row r="87" spans="1:7" ht="15.75">
      <c r="A87" s="5"/>
      <c r="B87" s="6"/>
      <c r="C87" s="73"/>
      <c r="D87" s="73"/>
      <c r="E87" s="175"/>
      <c r="F87" s="175"/>
      <c r="G87" s="175"/>
    </row>
    <row r="88" spans="1:7" ht="15.75">
      <c r="A88" s="5"/>
      <c r="B88" s="6"/>
      <c r="C88" s="73"/>
      <c r="D88" s="73"/>
      <c r="E88" s="175"/>
      <c r="F88" s="175"/>
      <c r="G88" s="175"/>
    </row>
    <row r="89" spans="1:7" ht="15.75">
      <c r="A89" s="5"/>
      <c r="B89" s="6"/>
      <c r="C89" s="73"/>
      <c r="D89" s="73"/>
      <c r="E89" s="175"/>
      <c r="F89" s="175"/>
      <c r="G89" s="175"/>
    </row>
    <row r="90" spans="1:7" ht="15.75">
      <c r="A90" s="5"/>
      <c r="B90" s="6"/>
      <c r="C90" s="73"/>
      <c r="D90" s="73"/>
      <c r="E90" s="175"/>
      <c r="F90" s="175"/>
      <c r="G90" s="175"/>
    </row>
    <row r="91" spans="1:7" ht="15.75">
      <c r="A91" s="5"/>
      <c r="B91" s="6"/>
      <c r="C91" s="73"/>
      <c r="D91" s="73"/>
      <c r="E91" s="175"/>
      <c r="F91" s="175"/>
      <c r="G91" s="175"/>
    </row>
    <row r="92" spans="1:7" ht="15.75">
      <c r="A92" s="5"/>
      <c r="B92" s="6"/>
      <c r="C92" s="73"/>
      <c r="D92" s="73"/>
      <c r="E92" s="175"/>
      <c r="F92" s="175"/>
      <c r="G92" s="175"/>
    </row>
    <row r="93" spans="1:7" ht="12.75">
      <c r="A93" s="183"/>
      <c r="B93" s="138"/>
      <c r="C93" s="138"/>
      <c r="D93" s="138"/>
      <c r="E93" s="138"/>
      <c r="F93" s="138"/>
      <c r="G93" s="138"/>
    </row>
    <row r="94" spans="1:7" ht="12.75">
      <c r="A94" s="183"/>
      <c r="B94" s="138"/>
      <c r="C94" s="138"/>
      <c r="D94" s="138"/>
      <c r="E94" s="138"/>
      <c r="F94" s="138"/>
      <c r="G94" s="138"/>
    </row>
    <row r="95" spans="1:7" ht="12.75">
      <c r="A95" s="183"/>
      <c r="B95" s="138"/>
      <c r="C95" s="138"/>
      <c r="D95" s="138"/>
      <c r="E95" s="138"/>
      <c r="F95" s="138"/>
      <c r="G95" s="138"/>
    </row>
  </sheetData>
  <sheetProtection/>
  <mergeCells count="12">
    <mergeCell ref="A8:H8"/>
    <mergeCell ref="A9:H9"/>
    <mergeCell ref="A10:H10"/>
    <mergeCell ref="A11:H11"/>
    <mergeCell ref="A12:G12"/>
    <mergeCell ref="A7:H7"/>
    <mergeCell ref="A1:H1"/>
    <mergeCell ref="A4:D4"/>
    <mergeCell ref="A5:D5"/>
    <mergeCell ref="A3:H3"/>
    <mergeCell ref="A2:H2"/>
    <mergeCell ref="A6:H6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A3" sqref="A3:O3"/>
    </sheetView>
  </sheetViews>
  <sheetFormatPr defaultColWidth="9.00390625" defaultRowHeight="12.75"/>
  <cols>
    <col min="1" max="1" width="4.75390625" style="57" customWidth="1"/>
    <col min="2" max="2" width="16.25390625" style="57" customWidth="1"/>
    <col min="3" max="3" width="9.125" style="57" customWidth="1"/>
    <col min="4" max="5" width="6.75390625" style="57" customWidth="1"/>
    <col min="6" max="6" width="7.375" style="57" customWidth="1"/>
    <col min="7" max="7" width="6.875" style="57" customWidth="1"/>
    <col min="8" max="8" width="7.00390625" style="57" customWidth="1"/>
    <col min="9" max="9" width="6.875" style="57" customWidth="1"/>
    <col min="10" max="10" width="9.125" style="57" customWidth="1"/>
    <col min="11" max="11" width="5.25390625" style="57" customWidth="1"/>
    <col min="12" max="14" width="9.125" style="57" customWidth="1"/>
  </cols>
  <sheetData>
    <row r="1" spans="1:20" ht="15.75" customHeight="1">
      <c r="A1" s="308" t="s">
        <v>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22"/>
    </row>
    <row r="2" spans="1:20" ht="15.75" customHeight="1">
      <c r="A2" s="323" t="s">
        <v>49</v>
      </c>
      <c r="B2" s="323"/>
      <c r="C2" s="323"/>
      <c r="D2" s="323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04"/>
      <c r="S2" s="204"/>
      <c r="T2" s="205"/>
    </row>
    <row r="3" spans="1:20" ht="15.75" customHeight="1">
      <c r="A3" s="323" t="s">
        <v>312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24"/>
      <c r="N3" s="324"/>
      <c r="O3" s="324"/>
      <c r="P3" s="207"/>
      <c r="Q3" s="207"/>
      <c r="R3" s="208"/>
      <c r="S3" s="209"/>
      <c r="T3" s="209"/>
    </row>
    <row r="4" spans="1:20" ht="15.75" customHeight="1">
      <c r="A4" s="318" t="s">
        <v>0</v>
      </c>
      <c r="B4" s="319"/>
      <c r="C4" s="319"/>
      <c r="D4" s="319"/>
      <c r="E4" s="210"/>
      <c r="F4" s="211"/>
      <c r="G4" s="212"/>
      <c r="H4" s="212"/>
      <c r="I4" s="212"/>
      <c r="J4" s="212"/>
      <c r="K4" s="212"/>
      <c r="L4" s="212"/>
      <c r="M4" s="213"/>
      <c r="N4" s="207"/>
      <c r="O4" s="207"/>
      <c r="P4" s="207"/>
      <c r="Q4" s="207"/>
      <c r="R4" s="208"/>
      <c r="S4" s="209"/>
      <c r="T4" s="209"/>
    </row>
    <row r="5" spans="1:20" ht="15.75" customHeight="1">
      <c r="A5" s="320" t="s">
        <v>1</v>
      </c>
      <c r="B5" s="321"/>
      <c r="C5" s="321"/>
      <c r="D5" s="321"/>
      <c r="E5" s="212"/>
      <c r="F5" s="211"/>
      <c r="G5" s="212"/>
      <c r="H5" s="212"/>
      <c r="I5" s="212"/>
      <c r="J5" s="212"/>
      <c r="K5" s="212"/>
      <c r="L5" s="212"/>
      <c r="M5" s="213"/>
      <c r="N5" s="207"/>
      <c r="O5" s="207"/>
      <c r="P5" s="207"/>
      <c r="Q5" s="207"/>
      <c r="R5" s="208"/>
      <c r="S5" s="209"/>
      <c r="T5" s="209"/>
    </row>
    <row r="6" spans="1:20" ht="15.75" customHeight="1">
      <c r="A6" s="323" t="s">
        <v>270</v>
      </c>
      <c r="B6" s="311"/>
      <c r="C6" s="311"/>
      <c r="D6" s="311"/>
      <c r="E6" s="327"/>
      <c r="F6" s="327"/>
      <c r="G6" s="315"/>
      <c r="H6" s="315"/>
      <c r="I6" s="315"/>
      <c r="J6" s="315"/>
      <c r="K6" s="315"/>
      <c r="L6" s="315"/>
      <c r="M6" s="315"/>
      <c r="N6" s="207"/>
      <c r="O6" s="207"/>
      <c r="P6" s="207"/>
      <c r="Q6" s="207"/>
      <c r="R6" s="208"/>
      <c r="S6" s="209"/>
      <c r="T6" s="209"/>
    </row>
    <row r="7" spans="1:18" ht="15.75" customHeight="1">
      <c r="A7" s="308" t="s">
        <v>277</v>
      </c>
      <c r="B7" s="311"/>
      <c r="C7" s="311"/>
      <c r="D7" s="311"/>
      <c r="E7" s="311"/>
      <c r="F7" s="311"/>
      <c r="G7" s="311"/>
      <c r="H7" s="311"/>
      <c r="I7" s="326"/>
      <c r="J7" s="312"/>
      <c r="K7" s="312"/>
      <c r="L7" s="312"/>
      <c r="M7" s="312"/>
      <c r="N7" s="312"/>
      <c r="O7" s="312"/>
      <c r="P7" s="312"/>
      <c r="Q7" s="312"/>
      <c r="R7" s="57"/>
    </row>
    <row r="8" spans="1:18" ht="15.75" customHeight="1">
      <c r="A8" s="308" t="s">
        <v>278</v>
      </c>
      <c r="B8" s="309"/>
      <c r="C8" s="309"/>
      <c r="D8" s="309"/>
      <c r="E8" s="309"/>
      <c r="F8" s="309"/>
      <c r="G8" s="310"/>
      <c r="H8" s="310"/>
      <c r="I8" s="214"/>
      <c r="J8" s="215"/>
      <c r="K8" s="215"/>
      <c r="L8" s="215"/>
      <c r="M8" s="215"/>
      <c r="N8" s="215"/>
      <c r="O8" s="215"/>
      <c r="P8" s="215"/>
      <c r="Q8" s="215"/>
      <c r="R8" s="57"/>
    </row>
    <row r="9" spans="1:18" ht="15.75" customHeight="1">
      <c r="A9" s="308" t="s">
        <v>282</v>
      </c>
      <c r="B9" s="309"/>
      <c r="C9" s="309"/>
      <c r="D9" s="309"/>
      <c r="E9" s="309"/>
      <c r="F9" s="309"/>
      <c r="G9" s="310"/>
      <c r="H9" s="310"/>
      <c r="I9" s="214"/>
      <c r="J9" s="215"/>
      <c r="K9" s="215"/>
      <c r="L9" s="215"/>
      <c r="M9" s="215"/>
      <c r="N9" s="215"/>
      <c r="O9" s="215"/>
      <c r="P9" s="215"/>
      <c r="Q9" s="215"/>
      <c r="R9" s="57"/>
    </row>
    <row r="10" spans="1:18" ht="15.75" customHeight="1">
      <c r="A10" s="308" t="s">
        <v>279</v>
      </c>
      <c r="B10" s="309"/>
      <c r="C10" s="309"/>
      <c r="D10" s="309"/>
      <c r="E10" s="309"/>
      <c r="F10" s="309"/>
      <c r="G10" s="310"/>
      <c r="H10" s="310"/>
      <c r="I10" s="214"/>
      <c r="J10" s="215"/>
      <c r="K10" s="215"/>
      <c r="L10" s="215"/>
      <c r="M10" s="215"/>
      <c r="N10" s="215"/>
      <c r="O10" s="215"/>
      <c r="P10" s="215"/>
      <c r="Q10" s="215"/>
      <c r="R10" s="57"/>
    </row>
    <row r="11" spans="1:18" ht="15.75" customHeight="1">
      <c r="A11" s="308" t="s">
        <v>280</v>
      </c>
      <c r="B11" s="311"/>
      <c r="C11" s="311"/>
      <c r="D11" s="311"/>
      <c r="E11" s="311"/>
      <c r="F11" s="311"/>
      <c r="G11" s="311"/>
      <c r="H11" s="311"/>
      <c r="I11" s="311"/>
      <c r="J11" s="312"/>
      <c r="K11" s="312"/>
      <c r="L11" s="312"/>
      <c r="M11" s="312"/>
      <c r="N11" s="312"/>
      <c r="O11" s="312"/>
      <c r="P11" s="312"/>
      <c r="Q11" s="312"/>
      <c r="R11" s="7"/>
    </row>
    <row r="12" spans="1:17" ht="15.75" customHeight="1">
      <c r="A12" s="313" t="s">
        <v>281</v>
      </c>
      <c r="B12" s="314"/>
      <c r="C12" s="314"/>
      <c r="D12" s="314"/>
      <c r="E12" s="314"/>
      <c r="F12" s="314"/>
      <c r="G12" s="315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8" ht="16.5" thickBot="1">
      <c r="A13" s="325"/>
      <c r="B13" s="337"/>
      <c r="C13" s="337"/>
      <c r="D13" s="337"/>
      <c r="E13" s="337"/>
      <c r="F13" s="337"/>
      <c r="G13" s="337"/>
      <c r="H13" s="337"/>
      <c r="I13" s="337"/>
      <c r="J13" s="338"/>
      <c r="K13" s="338"/>
      <c r="L13" s="338"/>
      <c r="M13" s="338"/>
      <c r="N13" s="338"/>
      <c r="O13" s="338"/>
      <c r="P13" s="338"/>
      <c r="Q13" s="338"/>
      <c r="R13" s="7"/>
    </row>
    <row r="14" spans="1:14" ht="16.5" thickBot="1">
      <c r="A14" s="103">
        <v>1</v>
      </c>
      <c r="B14" s="64" t="s">
        <v>234</v>
      </c>
      <c r="C14" s="64"/>
      <c r="D14" s="64">
        <v>1</v>
      </c>
      <c r="E14" s="64">
        <v>2</v>
      </c>
      <c r="F14" s="64">
        <v>3</v>
      </c>
      <c r="G14" s="64">
        <v>4</v>
      </c>
      <c r="H14" s="64">
        <v>5</v>
      </c>
      <c r="I14" s="64">
        <v>6</v>
      </c>
      <c r="J14" s="66"/>
      <c r="K14" s="64" t="s">
        <v>17</v>
      </c>
      <c r="L14" s="66"/>
      <c r="M14" s="113">
        <f>SUM(L15:L21)</f>
        <v>163.70000000000002</v>
      </c>
      <c r="N14" s="57">
        <f>M14/2</f>
        <v>81.85000000000001</v>
      </c>
    </row>
    <row r="15" spans="1:13" ht="15.75">
      <c r="A15" s="58"/>
      <c r="B15" s="58"/>
      <c r="C15" s="58" t="s">
        <v>18</v>
      </c>
      <c r="D15" s="59">
        <v>8</v>
      </c>
      <c r="E15" s="58">
        <v>8.4</v>
      </c>
      <c r="F15" s="58">
        <v>8</v>
      </c>
      <c r="G15" s="114">
        <v>8.2</v>
      </c>
      <c r="H15" s="114">
        <v>8.4</v>
      </c>
      <c r="I15" s="114">
        <v>8.4</v>
      </c>
      <c r="J15" s="97">
        <f>(SUM(D15:I15)-MAX(D15:I15)-MIN(D15:I15))/4</f>
        <v>8.249999999999998</v>
      </c>
      <c r="K15" s="58">
        <v>40</v>
      </c>
      <c r="L15" s="97">
        <f aca="true" t="shared" si="0" ref="L15:L77">J15/10*K15</f>
        <v>32.99999999999999</v>
      </c>
      <c r="M15" s="58"/>
    </row>
    <row r="16" spans="1:13" ht="15.75">
      <c r="A16" s="59"/>
      <c r="B16" s="59"/>
      <c r="C16" s="59" t="s">
        <v>19</v>
      </c>
      <c r="D16" s="59">
        <v>8</v>
      </c>
      <c r="E16" s="59">
        <v>8.3</v>
      </c>
      <c r="F16" s="59">
        <v>7.9</v>
      </c>
      <c r="G16" s="115">
        <v>8.1</v>
      </c>
      <c r="H16" s="115">
        <v>8.4</v>
      </c>
      <c r="I16" s="115">
        <v>8.4</v>
      </c>
      <c r="J16" s="75">
        <f aca="true" t="shared" si="1" ref="J16:J22">(SUM(D16:I16)-MAX(D16:I16)-MIN(D16:I16))/4</f>
        <v>8.200000000000001</v>
      </c>
      <c r="K16" s="59">
        <v>30</v>
      </c>
      <c r="L16" s="75">
        <f t="shared" si="0"/>
        <v>24.6</v>
      </c>
      <c r="M16" s="59"/>
    </row>
    <row r="17" spans="1:13" ht="15.75">
      <c r="A17" s="59"/>
      <c r="B17" s="59"/>
      <c r="C17" s="59" t="s">
        <v>20</v>
      </c>
      <c r="D17" s="115">
        <v>8.1</v>
      </c>
      <c r="E17" s="115">
        <v>8.4</v>
      </c>
      <c r="F17" s="115">
        <v>8.2</v>
      </c>
      <c r="G17" s="115">
        <v>8.2</v>
      </c>
      <c r="H17" s="115">
        <v>8.4</v>
      </c>
      <c r="I17" s="115">
        <v>8.4</v>
      </c>
      <c r="J17" s="75">
        <f t="shared" si="1"/>
        <v>8.299999999999999</v>
      </c>
      <c r="K17" s="59">
        <v>30</v>
      </c>
      <c r="L17" s="75">
        <f t="shared" si="0"/>
        <v>24.899999999999995</v>
      </c>
      <c r="M17" s="59"/>
    </row>
    <row r="18" spans="1:13" ht="15.75">
      <c r="A18" s="59"/>
      <c r="B18" s="59"/>
      <c r="C18" s="59"/>
      <c r="D18" s="115"/>
      <c r="E18" s="59"/>
      <c r="F18" s="59"/>
      <c r="G18" s="59"/>
      <c r="H18" s="59"/>
      <c r="I18" s="59"/>
      <c r="J18" s="75"/>
      <c r="K18" s="59"/>
      <c r="L18" s="75"/>
      <c r="M18" s="59"/>
    </row>
    <row r="19" spans="1:13" ht="15.75">
      <c r="A19" s="59"/>
      <c r="B19" s="59"/>
      <c r="C19" s="59" t="s">
        <v>34</v>
      </c>
      <c r="D19" s="115">
        <v>8.2</v>
      </c>
      <c r="E19" s="115">
        <v>8</v>
      </c>
      <c r="F19" s="115">
        <v>8.1</v>
      </c>
      <c r="G19" s="115">
        <v>8</v>
      </c>
      <c r="H19" s="115">
        <v>8.3</v>
      </c>
      <c r="I19" s="115">
        <v>8.2</v>
      </c>
      <c r="J19" s="75">
        <f t="shared" si="1"/>
        <v>8.125</v>
      </c>
      <c r="K19" s="59">
        <v>60</v>
      </c>
      <c r="L19" s="75">
        <f t="shared" si="0"/>
        <v>48.75</v>
      </c>
      <c r="M19" s="59"/>
    </row>
    <row r="20" spans="1:13" ht="15.75">
      <c r="A20" s="59"/>
      <c r="B20" s="59"/>
      <c r="C20" s="59" t="s">
        <v>22</v>
      </c>
      <c r="D20" s="115">
        <v>8</v>
      </c>
      <c r="E20" s="115">
        <v>8</v>
      </c>
      <c r="F20" s="115">
        <v>8.2</v>
      </c>
      <c r="G20" s="115">
        <v>8.1</v>
      </c>
      <c r="H20" s="115">
        <v>8.4</v>
      </c>
      <c r="I20" s="115">
        <v>8.1</v>
      </c>
      <c r="J20" s="75">
        <f t="shared" si="1"/>
        <v>8.1</v>
      </c>
      <c r="K20" s="59">
        <v>30</v>
      </c>
      <c r="L20" s="75">
        <f t="shared" si="0"/>
        <v>24.299999999999997</v>
      </c>
      <c r="M20" s="59"/>
    </row>
    <row r="21" spans="1:13" ht="16.5" thickBot="1">
      <c r="A21" s="79"/>
      <c r="B21" s="79"/>
      <c r="C21" s="79" t="s">
        <v>23</v>
      </c>
      <c r="D21" s="79">
        <v>7.9</v>
      </c>
      <c r="E21" s="79">
        <v>8.1</v>
      </c>
      <c r="F21" s="79">
        <v>8.2</v>
      </c>
      <c r="G21" s="79">
        <v>8.2</v>
      </c>
      <c r="H21" s="79">
        <v>8.5</v>
      </c>
      <c r="I21" s="79">
        <v>8.1</v>
      </c>
      <c r="J21" s="116">
        <f t="shared" si="1"/>
        <v>8.15</v>
      </c>
      <c r="K21" s="79">
        <v>10</v>
      </c>
      <c r="L21" s="116">
        <f t="shared" si="0"/>
        <v>8.15</v>
      </c>
      <c r="M21" s="79"/>
    </row>
    <row r="22" spans="1:14" ht="16.5" thickBot="1">
      <c r="A22" s="103">
        <v>2</v>
      </c>
      <c r="B22" s="64" t="s">
        <v>235</v>
      </c>
      <c r="C22" s="64"/>
      <c r="D22" s="64">
        <v>1</v>
      </c>
      <c r="E22" s="64">
        <v>2</v>
      </c>
      <c r="F22" s="64">
        <v>3</v>
      </c>
      <c r="G22" s="64">
        <v>4</v>
      </c>
      <c r="H22" s="64">
        <v>5</v>
      </c>
      <c r="I22" s="64">
        <v>6</v>
      </c>
      <c r="J22" s="66">
        <f t="shared" si="1"/>
        <v>3.5</v>
      </c>
      <c r="K22" s="64" t="s">
        <v>17</v>
      </c>
      <c r="L22" s="66"/>
      <c r="M22" s="113">
        <f>SUM(L23:L29)</f>
        <v>149.02499999999998</v>
      </c>
      <c r="N22" s="57">
        <f>M22/2</f>
        <v>74.51249999999999</v>
      </c>
    </row>
    <row r="23" spans="1:13" ht="15.75">
      <c r="A23" s="58"/>
      <c r="B23" s="58"/>
      <c r="C23" s="58" t="s">
        <v>18</v>
      </c>
      <c r="D23" s="114">
        <v>7</v>
      </c>
      <c r="E23" s="114">
        <v>7.2</v>
      </c>
      <c r="F23" s="114">
        <v>7.4</v>
      </c>
      <c r="G23" s="114">
        <v>7.6</v>
      </c>
      <c r="H23" s="114">
        <v>7.4</v>
      </c>
      <c r="I23" s="114">
        <v>7.4</v>
      </c>
      <c r="J23" s="97">
        <f>(SUM(D23:I23)-MAX(D23:I23)-MIN(D23:I23))/4</f>
        <v>7.35</v>
      </c>
      <c r="K23" s="58">
        <v>40</v>
      </c>
      <c r="L23" s="97">
        <f t="shared" si="0"/>
        <v>29.4</v>
      </c>
      <c r="M23" s="58"/>
    </row>
    <row r="24" spans="1:13" ht="15.75">
      <c r="A24" s="59"/>
      <c r="B24" s="59"/>
      <c r="C24" s="59" t="s">
        <v>19</v>
      </c>
      <c r="D24" s="115">
        <v>7</v>
      </c>
      <c r="E24" s="115">
        <v>7.3</v>
      </c>
      <c r="F24" s="115">
        <v>7.3</v>
      </c>
      <c r="G24" s="115">
        <v>7.6</v>
      </c>
      <c r="H24" s="115">
        <v>7.3</v>
      </c>
      <c r="I24" s="115">
        <v>7.5</v>
      </c>
      <c r="J24" s="75">
        <f aca="true" t="shared" si="2" ref="J24:J29">(SUM(D24:I24)-MAX(D24:I24)-MIN(D24:I24))/4</f>
        <v>7.35</v>
      </c>
      <c r="K24" s="59">
        <v>30</v>
      </c>
      <c r="L24" s="75">
        <f t="shared" si="0"/>
        <v>22.05</v>
      </c>
      <c r="M24" s="59"/>
    </row>
    <row r="25" spans="1:13" ht="15.75">
      <c r="A25" s="59"/>
      <c r="B25" s="59"/>
      <c r="C25" s="59" t="s">
        <v>20</v>
      </c>
      <c r="D25" s="115">
        <v>7.1</v>
      </c>
      <c r="E25" s="115">
        <v>7.3</v>
      </c>
      <c r="F25" s="115">
        <v>7.3</v>
      </c>
      <c r="G25" s="115">
        <v>7.7</v>
      </c>
      <c r="H25" s="115">
        <v>7.3</v>
      </c>
      <c r="I25" s="115">
        <v>7.4</v>
      </c>
      <c r="J25" s="75">
        <f t="shared" si="2"/>
        <v>7.3249999999999975</v>
      </c>
      <c r="K25" s="59">
        <v>30</v>
      </c>
      <c r="L25" s="75">
        <f t="shared" si="0"/>
        <v>21.97499999999999</v>
      </c>
      <c r="M25" s="59"/>
    </row>
    <row r="26" spans="1:13" ht="15.75">
      <c r="A26" s="59"/>
      <c r="B26" s="59"/>
      <c r="C26" s="59"/>
      <c r="D26" s="59"/>
      <c r="E26" s="59"/>
      <c r="F26" s="59"/>
      <c r="G26" s="59"/>
      <c r="H26" s="59"/>
      <c r="I26" s="115"/>
      <c r="J26" s="75"/>
      <c r="K26" s="59"/>
      <c r="L26" s="75"/>
      <c r="M26" s="59"/>
    </row>
    <row r="27" spans="1:13" ht="15.75">
      <c r="A27" s="59"/>
      <c r="B27" s="59"/>
      <c r="C27" s="59" t="s">
        <v>34</v>
      </c>
      <c r="D27" s="115">
        <v>8.2</v>
      </c>
      <c r="E27" s="115">
        <v>7.3</v>
      </c>
      <c r="F27" s="115">
        <v>7</v>
      </c>
      <c r="G27" s="115">
        <v>7.9</v>
      </c>
      <c r="H27" s="115">
        <v>7.4</v>
      </c>
      <c r="I27" s="115">
        <v>7.7</v>
      </c>
      <c r="J27" s="75">
        <f t="shared" si="2"/>
        <v>7.574999999999999</v>
      </c>
      <c r="K27" s="59">
        <v>60</v>
      </c>
      <c r="L27" s="75">
        <f t="shared" si="0"/>
        <v>45.449999999999996</v>
      </c>
      <c r="M27" s="59"/>
    </row>
    <row r="28" spans="1:13" ht="15.75">
      <c r="A28" s="59"/>
      <c r="B28" s="59"/>
      <c r="C28" s="59" t="s">
        <v>22</v>
      </c>
      <c r="D28" s="115">
        <v>7.9</v>
      </c>
      <c r="E28" s="115">
        <v>7.2</v>
      </c>
      <c r="F28" s="115">
        <v>7.1</v>
      </c>
      <c r="G28" s="115">
        <v>8</v>
      </c>
      <c r="H28" s="115">
        <v>7.3</v>
      </c>
      <c r="I28" s="115">
        <v>7.7</v>
      </c>
      <c r="J28" s="75">
        <f t="shared" si="2"/>
        <v>7.525</v>
      </c>
      <c r="K28" s="59">
        <v>30</v>
      </c>
      <c r="L28" s="75">
        <f t="shared" si="0"/>
        <v>22.575000000000003</v>
      </c>
      <c r="M28" s="59"/>
    </row>
    <row r="29" spans="1:13" ht="16.5" thickBot="1">
      <c r="A29" s="79"/>
      <c r="B29" s="79"/>
      <c r="C29" s="79" t="s">
        <v>23</v>
      </c>
      <c r="D29" s="79">
        <v>7.8</v>
      </c>
      <c r="E29" s="79">
        <v>7.5</v>
      </c>
      <c r="F29" s="79">
        <v>7.2</v>
      </c>
      <c r="G29" s="79">
        <v>7.9</v>
      </c>
      <c r="H29" s="79">
        <v>7.3</v>
      </c>
      <c r="I29" s="79">
        <v>7.7</v>
      </c>
      <c r="J29" s="116">
        <f t="shared" si="2"/>
        <v>7.575</v>
      </c>
      <c r="K29" s="79">
        <v>10</v>
      </c>
      <c r="L29" s="116">
        <f t="shared" si="0"/>
        <v>7.575000000000001</v>
      </c>
      <c r="M29" s="79"/>
    </row>
    <row r="30" spans="1:14" ht="16.5" thickBot="1">
      <c r="A30" s="103">
        <v>3</v>
      </c>
      <c r="B30" s="64" t="s">
        <v>71</v>
      </c>
      <c r="C30" s="64"/>
      <c r="D30" s="64">
        <v>1</v>
      </c>
      <c r="E30" s="64">
        <v>2</v>
      </c>
      <c r="F30" s="64">
        <v>3</v>
      </c>
      <c r="G30" s="64">
        <v>4</v>
      </c>
      <c r="H30" s="64">
        <v>5</v>
      </c>
      <c r="I30" s="64">
        <v>6</v>
      </c>
      <c r="J30" s="66"/>
      <c r="K30" s="64" t="s">
        <v>17</v>
      </c>
      <c r="L30" s="66"/>
      <c r="M30" s="113">
        <f>SUM(L31:L37)</f>
        <v>165.95000000000002</v>
      </c>
      <c r="N30" s="57">
        <f>M30/2</f>
        <v>82.97500000000001</v>
      </c>
    </row>
    <row r="31" spans="1:13" ht="15.75">
      <c r="A31" s="58"/>
      <c r="B31" s="58"/>
      <c r="C31" s="58" t="s">
        <v>18</v>
      </c>
      <c r="D31" s="114">
        <v>8.2</v>
      </c>
      <c r="E31" s="114">
        <v>8.5</v>
      </c>
      <c r="F31" s="114">
        <v>8.2</v>
      </c>
      <c r="G31" s="114">
        <v>8.5</v>
      </c>
      <c r="H31" s="114">
        <v>8.2</v>
      </c>
      <c r="I31" s="114">
        <v>8</v>
      </c>
      <c r="J31" s="97">
        <f>(SUM(D31:I31)-MAX(D31:I31)-MIN(D31:I31))/4</f>
        <v>8.274999999999999</v>
      </c>
      <c r="K31" s="58">
        <v>40</v>
      </c>
      <c r="L31" s="97">
        <f t="shared" si="0"/>
        <v>33.099999999999994</v>
      </c>
      <c r="M31" s="58"/>
    </row>
    <row r="32" spans="1:13" ht="15.75">
      <c r="A32" s="59"/>
      <c r="B32" s="59"/>
      <c r="C32" s="59" t="s">
        <v>19</v>
      </c>
      <c r="D32" s="115">
        <v>8</v>
      </c>
      <c r="E32" s="115">
        <v>8.5</v>
      </c>
      <c r="F32" s="115">
        <v>8.2</v>
      </c>
      <c r="G32" s="115">
        <v>8.5</v>
      </c>
      <c r="H32" s="115">
        <v>8.2</v>
      </c>
      <c r="I32" s="115">
        <v>8.1</v>
      </c>
      <c r="J32" s="75">
        <f aca="true" t="shared" si="3" ref="J32:J37">(SUM(D32:I32)-MAX(D32:I32)-MIN(D32:I32))/4</f>
        <v>8.250000000000002</v>
      </c>
      <c r="K32" s="59">
        <v>30</v>
      </c>
      <c r="L32" s="75">
        <f t="shared" si="0"/>
        <v>24.750000000000007</v>
      </c>
      <c r="M32" s="59"/>
    </row>
    <row r="33" spans="1:13" ht="15.75">
      <c r="A33" s="59"/>
      <c r="B33" s="59"/>
      <c r="C33" s="59" t="s">
        <v>20</v>
      </c>
      <c r="D33" s="115">
        <v>8.2</v>
      </c>
      <c r="E33" s="115">
        <v>8.5</v>
      </c>
      <c r="F33" s="115">
        <v>8.3</v>
      </c>
      <c r="G33" s="115">
        <v>8.5</v>
      </c>
      <c r="H33" s="115">
        <v>8.2</v>
      </c>
      <c r="I33" s="115">
        <v>8</v>
      </c>
      <c r="J33" s="75">
        <f t="shared" si="3"/>
        <v>8.3</v>
      </c>
      <c r="K33" s="59">
        <v>30</v>
      </c>
      <c r="L33" s="75">
        <f t="shared" si="0"/>
        <v>24.900000000000002</v>
      </c>
      <c r="M33" s="59"/>
    </row>
    <row r="34" spans="1:13" ht="15.75">
      <c r="A34" s="59"/>
      <c r="B34" s="59"/>
      <c r="C34" s="59"/>
      <c r="D34" s="59"/>
      <c r="E34" s="115"/>
      <c r="F34" s="59"/>
      <c r="G34" s="59"/>
      <c r="H34" s="59"/>
      <c r="I34" s="59"/>
      <c r="J34" s="75"/>
      <c r="K34" s="59"/>
      <c r="L34" s="75"/>
      <c r="M34" s="59"/>
    </row>
    <row r="35" spans="1:13" ht="15.75">
      <c r="A35" s="59"/>
      <c r="B35" s="59"/>
      <c r="C35" s="59" t="s">
        <v>34</v>
      </c>
      <c r="D35" s="115">
        <v>8.4</v>
      </c>
      <c r="E35" s="115">
        <v>8.2</v>
      </c>
      <c r="F35" s="115">
        <v>8.3</v>
      </c>
      <c r="G35" s="115">
        <v>8.5</v>
      </c>
      <c r="H35" s="115">
        <v>8</v>
      </c>
      <c r="I35" s="115">
        <v>8.4</v>
      </c>
      <c r="J35" s="75">
        <f t="shared" si="3"/>
        <v>8.325000000000001</v>
      </c>
      <c r="K35" s="59">
        <v>60</v>
      </c>
      <c r="L35" s="75">
        <f t="shared" si="0"/>
        <v>49.95000000000001</v>
      </c>
      <c r="M35" s="59"/>
    </row>
    <row r="36" spans="1:13" ht="15.75">
      <c r="A36" s="59"/>
      <c r="B36" s="59"/>
      <c r="C36" s="59" t="s">
        <v>22</v>
      </c>
      <c r="D36" s="115">
        <v>8.2</v>
      </c>
      <c r="E36" s="115">
        <v>8.2</v>
      </c>
      <c r="F36" s="115">
        <v>8.4</v>
      </c>
      <c r="G36" s="115">
        <v>8.4</v>
      </c>
      <c r="H36" s="115">
        <v>8.2</v>
      </c>
      <c r="I36" s="115">
        <v>8.4</v>
      </c>
      <c r="J36" s="75">
        <f t="shared" si="3"/>
        <v>8.299999999999997</v>
      </c>
      <c r="K36" s="59">
        <v>30</v>
      </c>
      <c r="L36" s="75">
        <f t="shared" si="0"/>
        <v>24.89999999999999</v>
      </c>
      <c r="M36" s="59"/>
    </row>
    <row r="37" spans="1:13" ht="16.5" thickBot="1">
      <c r="A37" s="79"/>
      <c r="B37" s="79"/>
      <c r="C37" s="79" t="s">
        <v>23</v>
      </c>
      <c r="D37" s="117">
        <v>8.2</v>
      </c>
      <c r="E37" s="117">
        <v>8.5</v>
      </c>
      <c r="F37" s="79">
        <v>8.4</v>
      </c>
      <c r="G37" s="79">
        <v>8.4</v>
      </c>
      <c r="H37" s="79">
        <v>8</v>
      </c>
      <c r="I37" s="79">
        <v>8.4</v>
      </c>
      <c r="J37" s="116">
        <f t="shared" si="3"/>
        <v>8.35</v>
      </c>
      <c r="K37" s="79">
        <v>10</v>
      </c>
      <c r="L37" s="116">
        <f t="shared" si="0"/>
        <v>8.35</v>
      </c>
      <c r="M37" s="79"/>
    </row>
    <row r="38" spans="1:14" ht="16.5" thickBot="1">
      <c r="A38" s="103">
        <f>A30+1</f>
        <v>4</v>
      </c>
      <c r="B38" s="64" t="s">
        <v>236</v>
      </c>
      <c r="C38" s="64"/>
      <c r="D38" s="64">
        <v>1</v>
      </c>
      <c r="E38" s="64">
        <v>2</v>
      </c>
      <c r="F38" s="64">
        <v>3</v>
      </c>
      <c r="G38" s="64">
        <v>4</v>
      </c>
      <c r="H38" s="64">
        <v>5</v>
      </c>
      <c r="I38" s="64">
        <v>6</v>
      </c>
      <c r="J38" s="66"/>
      <c r="K38" s="64" t="s">
        <v>17</v>
      </c>
      <c r="L38" s="66"/>
      <c r="M38" s="113">
        <f>SUM(L39:L45)</f>
        <v>112.35</v>
      </c>
      <c r="N38" s="57">
        <f>M38/2</f>
        <v>56.175</v>
      </c>
    </row>
    <row r="39" spans="1:13" ht="15.75">
      <c r="A39" s="58"/>
      <c r="B39" s="58"/>
      <c r="C39" s="58" t="s">
        <v>18</v>
      </c>
      <c r="D39" s="114">
        <v>6</v>
      </c>
      <c r="E39" s="114">
        <v>5.5</v>
      </c>
      <c r="F39" s="114">
        <v>5.5</v>
      </c>
      <c r="G39" s="114">
        <v>6.1</v>
      </c>
      <c r="H39" s="114">
        <v>5</v>
      </c>
      <c r="I39" s="114">
        <v>5</v>
      </c>
      <c r="J39" s="97">
        <f>(SUM(D39:I39)-MAX(D39:I39)-MIN(D39:I39))/4</f>
        <v>5.5</v>
      </c>
      <c r="K39" s="58">
        <v>40</v>
      </c>
      <c r="L39" s="97">
        <f t="shared" si="0"/>
        <v>22</v>
      </c>
      <c r="M39" s="58"/>
    </row>
    <row r="40" spans="1:13" ht="15.75">
      <c r="A40" s="59"/>
      <c r="B40" s="59"/>
      <c r="C40" s="59" t="s">
        <v>19</v>
      </c>
      <c r="D40" s="115">
        <v>6</v>
      </c>
      <c r="E40" s="115">
        <v>5.5</v>
      </c>
      <c r="F40" s="115">
        <v>5.5</v>
      </c>
      <c r="G40" s="115">
        <v>6.1</v>
      </c>
      <c r="H40" s="115">
        <v>5</v>
      </c>
      <c r="I40" s="115">
        <v>4.9</v>
      </c>
      <c r="J40" s="75">
        <f aca="true" t="shared" si="4" ref="J40:J46">(SUM(D40:I40)-MAX(D40:I40)-MIN(D40:I40))/4</f>
        <v>5.5</v>
      </c>
      <c r="K40" s="59">
        <v>30</v>
      </c>
      <c r="L40" s="75">
        <f t="shared" si="0"/>
        <v>16.5</v>
      </c>
      <c r="M40" s="59"/>
    </row>
    <row r="41" spans="1:13" ht="15.75">
      <c r="A41" s="59"/>
      <c r="B41" s="59"/>
      <c r="C41" s="59" t="s">
        <v>20</v>
      </c>
      <c r="D41" s="115">
        <v>6.1</v>
      </c>
      <c r="E41" s="115">
        <v>5.5</v>
      </c>
      <c r="F41" s="115">
        <v>5.5</v>
      </c>
      <c r="G41" s="115">
        <v>6.1</v>
      </c>
      <c r="H41" s="115">
        <v>5</v>
      </c>
      <c r="I41" s="115">
        <v>5</v>
      </c>
      <c r="J41" s="75">
        <f t="shared" si="4"/>
        <v>5.525</v>
      </c>
      <c r="K41" s="59">
        <v>30</v>
      </c>
      <c r="L41" s="75">
        <f t="shared" si="0"/>
        <v>16.575</v>
      </c>
      <c r="M41" s="59"/>
    </row>
    <row r="42" spans="1:13" ht="15.75">
      <c r="A42" s="59"/>
      <c r="B42" s="59"/>
      <c r="C42" s="59"/>
      <c r="D42" s="59"/>
      <c r="E42" s="59"/>
      <c r="F42" s="59"/>
      <c r="G42" s="59"/>
      <c r="H42" s="59"/>
      <c r="I42" s="59"/>
      <c r="J42" s="75"/>
      <c r="K42" s="59"/>
      <c r="L42" s="75"/>
      <c r="M42" s="59"/>
    </row>
    <row r="43" spans="1:13" ht="15.75">
      <c r="A43" s="59"/>
      <c r="B43" s="59"/>
      <c r="C43" s="59" t="s">
        <v>34</v>
      </c>
      <c r="D43" s="115">
        <v>5.2</v>
      </c>
      <c r="E43" s="115">
        <v>5.6</v>
      </c>
      <c r="F43" s="115">
        <v>5.9</v>
      </c>
      <c r="G43" s="115">
        <v>5.9</v>
      </c>
      <c r="H43" s="115">
        <v>5.9</v>
      </c>
      <c r="I43" s="115">
        <v>5.8</v>
      </c>
      <c r="J43" s="75">
        <f t="shared" si="4"/>
        <v>5.8</v>
      </c>
      <c r="K43" s="59">
        <v>60</v>
      </c>
      <c r="L43" s="75">
        <f t="shared" si="0"/>
        <v>34.8</v>
      </c>
      <c r="M43" s="59"/>
    </row>
    <row r="44" spans="1:13" ht="15.75">
      <c r="A44" s="59"/>
      <c r="B44" s="59"/>
      <c r="C44" s="59" t="s">
        <v>22</v>
      </c>
      <c r="D44" s="115">
        <v>5.1</v>
      </c>
      <c r="E44" s="115">
        <v>5.7</v>
      </c>
      <c r="F44" s="115">
        <v>5.9</v>
      </c>
      <c r="G44" s="115">
        <v>5.8</v>
      </c>
      <c r="H44" s="115">
        <v>5.2</v>
      </c>
      <c r="I44" s="115">
        <v>6</v>
      </c>
      <c r="J44" s="75">
        <f t="shared" si="4"/>
        <v>5.65</v>
      </c>
      <c r="K44" s="59">
        <v>30</v>
      </c>
      <c r="L44" s="75">
        <f t="shared" si="0"/>
        <v>16.950000000000003</v>
      </c>
      <c r="M44" s="59"/>
    </row>
    <row r="45" spans="1:13" ht="16.5" thickBot="1">
      <c r="A45" s="79"/>
      <c r="B45" s="79"/>
      <c r="C45" s="79" t="s">
        <v>23</v>
      </c>
      <c r="D45" s="79">
        <v>5.1</v>
      </c>
      <c r="E45" s="117">
        <v>5.5</v>
      </c>
      <c r="F45" s="79">
        <v>5.8</v>
      </c>
      <c r="G45" s="79">
        <v>5.7</v>
      </c>
      <c r="H45" s="79">
        <v>5</v>
      </c>
      <c r="I45" s="117">
        <v>6</v>
      </c>
      <c r="J45" s="116">
        <f t="shared" si="4"/>
        <v>5.524999999999999</v>
      </c>
      <c r="K45" s="79">
        <v>10</v>
      </c>
      <c r="L45" s="116">
        <f t="shared" si="0"/>
        <v>5.524999999999999</v>
      </c>
      <c r="M45" s="79"/>
    </row>
    <row r="46" spans="1:14" ht="16.5" thickBot="1">
      <c r="A46" s="103">
        <f>A38+1</f>
        <v>5</v>
      </c>
      <c r="B46" s="64" t="s">
        <v>237</v>
      </c>
      <c r="C46" s="64"/>
      <c r="D46" s="64">
        <v>1</v>
      </c>
      <c r="E46" s="64">
        <v>2</v>
      </c>
      <c r="F46" s="64">
        <v>3</v>
      </c>
      <c r="G46" s="64">
        <v>4</v>
      </c>
      <c r="H46" s="64">
        <v>5</v>
      </c>
      <c r="I46" s="64">
        <v>6</v>
      </c>
      <c r="J46" s="66">
        <f t="shared" si="4"/>
        <v>3.5</v>
      </c>
      <c r="K46" s="64" t="s">
        <v>17</v>
      </c>
      <c r="L46" s="66"/>
      <c r="M46" s="113">
        <f>SUM(L47:L53)</f>
        <v>125.35</v>
      </c>
      <c r="N46" s="57">
        <f>M46/2</f>
        <v>62.675</v>
      </c>
    </row>
    <row r="47" spans="1:13" ht="15.75">
      <c r="A47" s="58"/>
      <c r="B47" s="58"/>
      <c r="C47" s="58" t="s">
        <v>18</v>
      </c>
      <c r="D47" s="114">
        <v>6.4</v>
      </c>
      <c r="E47" s="114">
        <v>6.7</v>
      </c>
      <c r="F47" s="114">
        <v>6.1</v>
      </c>
      <c r="G47" s="114">
        <v>6.4</v>
      </c>
      <c r="H47" s="114">
        <v>6.2</v>
      </c>
      <c r="I47" s="114">
        <v>6.2</v>
      </c>
      <c r="J47" s="97">
        <f>(SUM(D47:I47)-MAX(D47:I47)-MIN(D47:I47))/4</f>
        <v>6.300000000000001</v>
      </c>
      <c r="K47" s="58">
        <v>40</v>
      </c>
      <c r="L47" s="97">
        <f t="shared" si="0"/>
        <v>25.200000000000003</v>
      </c>
      <c r="M47" s="58"/>
    </row>
    <row r="48" spans="1:13" ht="15.75">
      <c r="A48" s="59"/>
      <c r="B48" s="59"/>
      <c r="C48" s="59" t="s">
        <v>19</v>
      </c>
      <c r="D48" s="115">
        <v>6.3</v>
      </c>
      <c r="E48" s="115">
        <v>6.6</v>
      </c>
      <c r="F48" s="115">
        <v>6.1</v>
      </c>
      <c r="G48" s="115">
        <v>6.4</v>
      </c>
      <c r="H48" s="115">
        <v>6.1</v>
      </c>
      <c r="I48" s="115">
        <v>6.1</v>
      </c>
      <c r="J48" s="75">
        <f aca="true" t="shared" si="5" ref="J48:J53">(SUM(D48:I48)-MAX(D48:I48)-MIN(D48:I48))/4</f>
        <v>6.225</v>
      </c>
      <c r="K48" s="59">
        <v>30</v>
      </c>
      <c r="L48" s="75">
        <f t="shared" si="0"/>
        <v>18.674999999999997</v>
      </c>
      <c r="M48" s="59"/>
    </row>
    <row r="49" spans="1:13" ht="15.75">
      <c r="A49" s="59"/>
      <c r="B49" s="59"/>
      <c r="C49" s="59" t="s">
        <v>20</v>
      </c>
      <c r="D49" s="115">
        <v>6.4</v>
      </c>
      <c r="E49" s="115">
        <v>6.6</v>
      </c>
      <c r="F49" s="115">
        <v>6.1</v>
      </c>
      <c r="G49" s="115">
        <v>6.4</v>
      </c>
      <c r="H49" s="115">
        <v>6.1</v>
      </c>
      <c r="I49" s="115">
        <v>6.2</v>
      </c>
      <c r="J49" s="75">
        <f t="shared" si="5"/>
        <v>6.275</v>
      </c>
      <c r="K49" s="59">
        <v>30</v>
      </c>
      <c r="L49" s="75">
        <f t="shared" si="0"/>
        <v>18.825000000000003</v>
      </c>
      <c r="M49" s="59"/>
    </row>
    <row r="50" spans="1:13" ht="15.75">
      <c r="A50" s="59"/>
      <c r="B50" s="59"/>
      <c r="C50" s="59"/>
      <c r="D50" s="59"/>
      <c r="E50" s="59"/>
      <c r="F50" s="115"/>
      <c r="G50" s="59"/>
      <c r="H50" s="59"/>
      <c r="I50" s="59"/>
      <c r="J50" s="75"/>
      <c r="K50" s="59"/>
      <c r="L50" s="75"/>
      <c r="M50" s="59"/>
    </row>
    <row r="51" spans="1:13" ht="15.75">
      <c r="A51" s="59"/>
      <c r="B51" s="59"/>
      <c r="C51" s="59" t="s">
        <v>34</v>
      </c>
      <c r="D51" s="115">
        <v>6.2</v>
      </c>
      <c r="E51" s="115">
        <v>6.5</v>
      </c>
      <c r="F51" s="115">
        <v>6</v>
      </c>
      <c r="G51" s="115">
        <v>6.2</v>
      </c>
      <c r="H51" s="115">
        <v>6.3</v>
      </c>
      <c r="I51" s="115">
        <v>7.3</v>
      </c>
      <c r="J51" s="75">
        <f t="shared" si="5"/>
        <v>6.3</v>
      </c>
      <c r="K51" s="59">
        <v>60</v>
      </c>
      <c r="L51" s="75">
        <f t="shared" si="0"/>
        <v>37.8</v>
      </c>
      <c r="M51" s="59"/>
    </row>
    <row r="52" spans="1:13" ht="15.75">
      <c r="A52" s="59"/>
      <c r="B52" s="59"/>
      <c r="C52" s="59" t="s">
        <v>22</v>
      </c>
      <c r="D52" s="115">
        <v>6.1</v>
      </c>
      <c r="E52" s="115">
        <v>6.2</v>
      </c>
      <c r="F52" s="115">
        <v>6.1</v>
      </c>
      <c r="G52" s="115">
        <v>6.1</v>
      </c>
      <c r="H52" s="115">
        <v>6.4</v>
      </c>
      <c r="I52" s="115">
        <v>7.5</v>
      </c>
      <c r="J52" s="75">
        <f t="shared" si="5"/>
        <v>6.199999999999999</v>
      </c>
      <c r="K52" s="59">
        <v>30</v>
      </c>
      <c r="L52" s="75">
        <f t="shared" si="0"/>
        <v>18.599999999999998</v>
      </c>
      <c r="M52" s="59"/>
    </row>
    <row r="53" spans="1:13" ht="16.5" thickBot="1">
      <c r="A53" s="79"/>
      <c r="B53" s="79"/>
      <c r="C53" s="79" t="s">
        <v>23</v>
      </c>
      <c r="D53" s="79">
        <v>6.1</v>
      </c>
      <c r="E53" s="79">
        <v>6.4</v>
      </c>
      <c r="F53" s="79">
        <v>6.1</v>
      </c>
      <c r="G53" s="117">
        <v>6.2</v>
      </c>
      <c r="H53" s="79">
        <v>6.3</v>
      </c>
      <c r="I53" s="79">
        <v>7.5</v>
      </c>
      <c r="J53" s="116">
        <f t="shared" si="5"/>
        <v>6.25</v>
      </c>
      <c r="K53" s="79">
        <v>10</v>
      </c>
      <c r="L53" s="116">
        <f t="shared" si="0"/>
        <v>6.25</v>
      </c>
      <c r="M53" s="79"/>
    </row>
    <row r="54" spans="1:14" ht="16.5" thickBot="1">
      <c r="A54" s="103">
        <f>A46+1</f>
        <v>6</v>
      </c>
      <c r="B54" s="64" t="s">
        <v>238</v>
      </c>
      <c r="C54" s="64"/>
      <c r="D54" s="64">
        <v>1</v>
      </c>
      <c r="E54" s="64">
        <v>2</v>
      </c>
      <c r="F54" s="64">
        <v>3</v>
      </c>
      <c r="G54" s="64">
        <v>4</v>
      </c>
      <c r="H54" s="64">
        <v>5</v>
      </c>
      <c r="I54" s="64">
        <v>6</v>
      </c>
      <c r="J54" s="66"/>
      <c r="K54" s="64" t="s">
        <v>17</v>
      </c>
      <c r="L54" s="66"/>
      <c r="M54" s="113">
        <f>SUM(L55:L61)</f>
        <v>116.84999999999998</v>
      </c>
      <c r="N54" s="57">
        <f>M54/2</f>
        <v>58.42499999999999</v>
      </c>
    </row>
    <row r="55" spans="1:13" ht="15.75">
      <c r="A55" s="58"/>
      <c r="B55" s="58"/>
      <c r="C55" s="58" t="s">
        <v>18</v>
      </c>
      <c r="D55" s="114">
        <v>6.1</v>
      </c>
      <c r="E55" s="114">
        <v>6</v>
      </c>
      <c r="F55" s="114">
        <v>5.7</v>
      </c>
      <c r="G55" s="114">
        <v>6</v>
      </c>
      <c r="H55" s="114">
        <v>5.6</v>
      </c>
      <c r="I55" s="114">
        <v>5</v>
      </c>
      <c r="J55" s="97">
        <f>(SUM(D55:I55)-MAX(D55:I55)-MIN(D55:I55))/4</f>
        <v>5.824999999999999</v>
      </c>
      <c r="K55" s="58">
        <v>40</v>
      </c>
      <c r="L55" s="97">
        <f t="shared" si="0"/>
        <v>23.299999999999997</v>
      </c>
      <c r="M55" s="58"/>
    </row>
    <row r="56" spans="1:13" ht="15.75">
      <c r="A56" s="59"/>
      <c r="B56" s="59"/>
      <c r="C56" s="59" t="s">
        <v>19</v>
      </c>
      <c r="D56" s="115">
        <v>6.1</v>
      </c>
      <c r="E56" s="115">
        <v>6</v>
      </c>
      <c r="F56" s="115">
        <v>5.7</v>
      </c>
      <c r="G56" s="115">
        <v>6</v>
      </c>
      <c r="H56" s="114">
        <v>5.6</v>
      </c>
      <c r="I56" s="115">
        <v>5</v>
      </c>
      <c r="J56" s="75">
        <f aca="true" t="shared" si="6" ref="J56:J61">(SUM(D56:I56)-MAX(D56:I56)-MIN(D56:I56))/4</f>
        <v>5.824999999999999</v>
      </c>
      <c r="K56" s="59">
        <v>30</v>
      </c>
      <c r="L56" s="75">
        <f t="shared" si="0"/>
        <v>17.474999999999998</v>
      </c>
      <c r="M56" s="59"/>
    </row>
    <row r="57" spans="1:13" ht="15.75">
      <c r="A57" s="59"/>
      <c r="B57" s="59"/>
      <c r="C57" s="59" t="s">
        <v>20</v>
      </c>
      <c r="D57" s="115">
        <v>6.2</v>
      </c>
      <c r="E57" s="115">
        <v>6</v>
      </c>
      <c r="F57" s="115">
        <v>5.8</v>
      </c>
      <c r="G57" s="115">
        <v>6</v>
      </c>
      <c r="H57" s="115">
        <v>5.6</v>
      </c>
      <c r="I57" s="115">
        <v>5</v>
      </c>
      <c r="J57" s="75">
        <f t="shared" si="6"/>
        <v>5.8500000000000005</v>
      </c>
      <c r="K57" s="59">
        <v>30</v>
      </c>
      <c r="L57" s="75">
        <f t="shared" si="0"/>
        <v>17.55</v>
      </c>
      <c r="M57" s="59"/>
    </row>
    <row r="58" spans="1:13" ht="15.75">
      <c r="A58" s="59"/>
      <c r="B58" s="59"/>
      <c r="C58" s="59"/>
      <c r="D58" s="59"/>
      <c r="E58" s="59"/>
      <c r="F58" s="59"/>
      <c r="G58" s="59"/>
      <c r="H58" s="115"/>
      <c r="I58" s="115"/>
      <c r="J58" s="75"/>
      <c r="K58" s="59"/>
      <c r="L58" s="75"/>
      <c r="M58" s="59"/>
    </row>
    <row r="59" spans="1:13" ht="15.75">
      <c r="A59" s="59"/>
      <c r="B59" s="59"/>
      <c r="C59" s="59" t="s">
        <v>34</v>
      </c>
      <c r="D59" s="115">
        <v>5.8</v>
      </c>
      <c r="E59" s="115">
        <v>5.7</v>
      </c>
      <c r="F59" s="115">
        <v>5.8</v>
      </c>
      <c r="G59" s="115">
        <v>5.8</v>
      </c>
      <c r="H59" s="115">
        <v>6</v>
      </c>
      <c r="I59" s="115">
        <v>6.3</v>
      </c>
      <c r="J59" s="75">
        <f t="shared" si="6"/>
        <v>5.85</v>
      </c>
      <c r="K59" s="59">
        <v>60</v>
      </c>
      <c r="L59" s="75">
        <f t="shared" si="0"/>
        <v>35.099999999999994</v>
      </c>
      <c r="M59" s="59"/>
    </row>
    <row r="60" spans="1:13" ht="15.75">
      <c r="A60" s="59"/>
      <c r="B60" s="59"/>
      <c r="C60" s="59" t="s">
        <v>22</v>
      </c>
      <c r="D60" s="115">
        <v>5.6</v>
      </c>
      <c r="E60" s="115">
        <v>5.8</v>
      </c>
      <c r="F60" s="115">
        <v>5.7</v>
      </c>
      <c r="G60" s="115">
        <v>6</v>
      </c>
      <c r="H60" s="115">
        <v>6</v>
      </c>
      <c r="I60" s="115">
        <v>6.2</v>
      </c>
      <c r="J60" s="75">
        <f t="shared" si="6"/>
        <v>5.875</v>
      </c>
      <c r="K60" s="59">
        <v>30</v>
      </c>
      <c r="L60" s="75">
        <f t="shared" si="0"/>
        <v>17.625</v>
      </c>
      <c r="M60" s="59"/>
    </row>
    <row r="61" spans="1:13" ht="16.5" thickBot="1">
      <c r="A61" s="79"/>
      <c r="B61" s="79"/>
      <c r="C61" s="79" t="s">
        <v>23</v>
      </c>
      <c r="D61" s="79">
        <v>5.5</v>
      </c>
      <c r="E61" s="79">
        <v>5.6</v>
      </c>
      <c r="F61" s="117">
        <v>5.7</v>
      </c>
      <c r="G61" s="79">
        <v>5.9</v>
      </c>
      <c r="H61" s="115">
        <v>6</v>
      </c>
      <c r="I61" s="79">
        <v>6.2</v>
      </c>
      <c r="J61" s="116">
        <f t="shared" si="6"/>
        <v>5.800000000000002</v>
      </c>
      <c r="K61" s="79">
        <v>10</v>
      </c>
      <c r="L61" s="116">
        <f t="shared" si="0"/>
        <v>5.800000000000002</v>
      </c>
      <c r="M61" s="79"/>
    </row>
    <row r="62" spans="1:14" ht="16.5" thickBot="1">
      <c r="A62" s="103">
        <f>A54+1</f>
        <v>7</v>
      </c>
      <c r="B62" s="64" t="s">
        <v>239</v>
      </c>
      <c r="C62" s="64"/>
      <c r="D62" s="64">
        <v>1</v>
      </c>
      <c r="E62" s="64">
        <v>2</v>
      </c>
      <c r="F62" s="64">
        <v>3</v>
      </c>
      <c r="G62" s="64">
        <v>4</v>
      </c>
      <c r="H62" s="64">
        <v>5</v>
      </c>
      <c r="I62" s="64">
        <v>6</v>
      </c>
      <c r="J62" s="66"/>
      <c r="K62" s="64" t="s">
        <v>17</v>
      </c>
      <c r="L62" s="66"/>
      <c r="M62" s="113">
        <f>SUM(L63:L69)</f>
        <v>133.67499999999998</v>
      </c>
      <c r="N62" s="57">
        <f>M62/2</f>
        <v>66.83749999999999</v>
      </c>
    </row>
    <row r="63" spans="1:13" ht="15.75">
      <c r="A63" s="58"/>
      <c r="B63" s="58"/>
      <c r="C63" s="58" t="s">
        <v>18</v>
      </c>
      <c r="D63" s="114">
        <v>7</v>
      </c>
      <c r="E63" s="114">
        <v>6.6</v>
      </c>
      <c r="F63" s="114">
        <v>6.6</v>
      </c>
      <c r="G63" s="114">
        <v>7.7</v>
      </c>
      <c r="H63" s="114">
        <v>7</v>
      </c>
      <c r="I63" s="114">
        <v>6.9</v>
      </c>
      <c r="J63" s="97">
        <f>(SUM(D63:I63)-MAX(D63:I63)-MIN(D63:I63))/4</f>
        <v>6.874999999999998</v>
      </c>
      <c r="K63" s="58">
        <v>40</v>
      </c>
      <c r="L63" s="97">
        <f t="shared" si="0"/>
        <v>27.499999999999993</v>
      </c>
      <c r="M63" s="58"/>
    </row>
    <row r="64" spans="1:13" ht="15.75">
      <c r="A64" s="59"/>
      <c r="B64" s="59"/>
      <c r="C64" s="59" t="s">
        <v>19</v>
      </c>
      <c r="D64" s="115">
        <v>7</v>
      </c>
      <c r="E64" s="115">
        <v>6.6</v>
      </c>
      <c r="F64" s="115">
        <v>6.6</v>
      </c>
      <c r="G64" s="115">
        <v>7.7</v>
      </c>
      <c r="H64" s="115">
        <v>7</v>
      </c>
      <c r="I64" s="115">
        <v>7</v>
      </c>
      <c r="J64" s="75">
        <f aca="true" t="shared" si="7" ref="J64:J69">(SUM(D64:I64)-MAX(D64:I64)-MIN(D64:I64))/4</f>
        <v>6.899999999999999</v>
      </c>
      <c r="K64" s="59">
        <v>30</v>
      </c>
      <c r="L64" s="75">
        <f t="shared" si="0"/>
        <v>20.699999999999996</v>
      </c>
      <c r="M64" s="59"/>
    </row>
    <row r="65" spans="1:13" ht="15.75">
      <c r="A65" s="59"/>
      <c r="B65" s="59"/>
      <c r="C65" s="59" t="s">
        <v>20</v>
      </c>
      <c r="D65" s="115">
        <v>7.2</v>
      </c>
      <c r="E65" s="115">
        <v>6.6</v>
      </c>
      <c r="F65" s="115">
        <v>6.6</v>
      </c>
      <c r="G65" s="115">
        <v>7.8</v>
      </c>
      <c r="H65" s="115">
        <v>7</v>
      </c>
      <c r="I65" s="115">
        <v>6.9</v>
      </c>
      <c r="J65" s="75">
        <f t="shared" si="7"/>
        <v>6.925000000000001</v>
      </c>
      <c r="K65" s="59">
        <v>30</v>
      </c>
      <c r="L65" s="75">
        <f t="shared" si="0"/>
        <v>20.775000000000002</v>
      </c>
      <c r="M65" s="59"/>
    </row>
    <row r="66" spans="1:13" ht="15.75">
      <c r="A66" s="59"/>
      <c r="B66" s="59"/>
      <c r="C66" s="59"/>
      <c r="D66" s="115"/>
      <c r="E66" s="59"/>
      <c r="F66" s="59"/>
      <c r="G66" s="59"/>
      <c r="H66" s="115"/>
      <c r="I66" s="59"/>
      <c r="J66" s="75"/>
      <c r="K66" s="59"/>
      <c r="L66" s="75"/>
      <c r="M66" s="59"/>
    </row>
    <row r="67" spans="1:13" ht="15.75">
      <c r="A67" s="59"/>
      <c r="B67" s="59"/>
      <c r="C67" s="59" t="s">
        <v>34</v>
      </c>
      <c r="D67" s="115">
        <v>6.4</v>
      </c>
      <c r="E67" s="59">
        <v>6.3</v>
      </c>
      <c r="F67" s="59">
        <v>6.3</v>
      </c>
      <c r="G67" s="59">
        <v>6.6</v>
      </c>
      <c r="H67" s="115">
        <v>7.6</v>
      </c>
      <c r="I67" s="115">
        <v>6.6</v>
      </c>
      <c r="J67" s="75">
        <f t="shared" si="7"/>
        <v>6.4750000000000005</v>
      </c>
      <c r="K67" s="59">
        <v>60</v>
      </c>
      <c r="L67" s="75">
        <f t="shared" si="0"/>
        <v>38.85</v>
      </c>
      <c r="M67" s="59"/>
    </row>
    <row r="68" spans="1:13" ht="15.75">
      <c r="A68" s="59"/>
      <c r="B68" s="59"/>
      <c r="C68" s="59" t="s">
        <v>22</v>
      </c>
      <c r="D68" s="115">
        <v>6.3</v>
      </c>
      <c r="E68" s="59">
        <v>6.5</v>
      </c>
      <c r="F68" s="59">
        <v>6.4</v>
      </c>
      <c r="G68" s="59">
        <v>6.5</v>
      </c>
      <c r="H68" s="115">
        <v>7.6</v>
      </c>
      <c r="I68" s="115">
        <v>6.5</v>
      </c>
      <c r="J68" s="75">
        <f t="shared" si="7"/>
        <v>6.4750000000000005</v>
      </c>
      <c r="K68" s="59">
        <v>30</v>
      </c>
      <c r="L68" s="75">
        <f t="shared" si="0"/>
        <v>19.425</v>
      </c>
      <c r="M68" s="59"/>
    </row>
    <row r="69" spans="1:13" ht="16.5" thickBot="1">
      <c r="A69" s="79"/>
      <c r="B69" s="79"/>
      <c r="C69" s="79" t="s">
        <v>23</v>
      </c>
      <c r="D69" s="117">
        <v>6.2</v>
      </c>
      <c r="E69" s="79">
        <v>6.4</v>
      </c>
      <c r="F69" s="79">
        <v>6.4</v>
      </c>
      <c r="G69" s="79">
        <v>6.4</v>
      </c>
      <c r="H69" s="117">
        <v>7.6</v>
      </c>
      <c r="I69" s="117">
        <v>6.5</v>
      </c>
      <c r="J69" s="116">
        <f t="shared" si="7"/>
        <v>6.425</v>
      </c>
      <c r="K69" s="79">
        <v>10</v>
      </c>
      <c r="L69" s="116">
        <f>J69/10*K69</f>
        <v>6.425</v>
      </c>
      <c r="M69" s="79"/>
    </row>
    <row r="70" spans="1:14" ht="16.5" thickBot="1">
      <c r="A70" s="103">
        <f>A62+1</f>
        <v>8</v>
      </c>
      <c r="B70" s="64" t="s">
        <v>240</v>
      </c>
      <c r="C70" s="64"/>
      <c r="D70" s="64">
        <v>1</v>
      </c>
      <c r="E70" s="64">
        <v>2</v>
      </c>
      <c r="F70" s="64">
        <v>3</v>
      </c>
      <c r="G70" s="64">
        <v>4</v>
      </c>
      <c r="H70" s="64">
        <v>5</v>
      </c>
      <c r="I70" s="64">
        <v>6</v>
      </c>
      <c r="J70" s="66"/>
      <c r="K70" s="64" t="s">
        <v>17</v>
      </c>
      <c r="L70" s="66"/>
      <c r="M70" s="113">
        <f>SUM(L71:L77)</f>
        <v>125.7</v>
      </c>
      <c r="N70" s="57">
        <f>M70/2</f>
        <v>62.85</v>
      </c>
    </row>
    <row r="71" spans="1:13" ht="15.75">
      <c r="A71" s="58"/>
      <c r="B71" s="58"/>
      <c r="C71" s="58" t="s">
        <v>18</v>
      </c>
      <c r="D71" s="114">
        <v>6.6</v>
      </c>
      <c r="E71" s="114">
        <v>6.6</v>
      </c>
      <c r="F71" s="114">
        <v>6.4</v>
      </c>
      <c r="G71" s="114">
        <v>7.5</v>
      </c>
      <c r="H71" s="114">
        <v>5.4</v>
      </c>
      <c r="I71" s="114">
        <v>5.5</v>
      </c>
      <c r="J71" s="97">
        <f>(SUM(D71:I71)-MAX(D71:I71)-MIN(D71:I71))/4</f>
        <v>6.275</v>
      </c>
      <c r="K71" s="58">
        <v>40</v>
      </c>
      <c r="L71" s="97">
        <f t="shared" si="0"/>
        <v>25.1</v>
      </c>
      <c r="M71" s="58"/>
    </row>
    <row r="72" spans="1:13" ht="15.75">
      <c r="A72" s="59"/>
      <c r="B72" s="59"/>
      <c r="C72" s="59" t="s">
        <v>19</v>
      </c>
      <c r="D72" s="115">
        <v>6.5</v>
      </c>
      <c r="E72" s="115">
        <v>6.6</v>
      </c>
      <c r="F72" s="115">
        <v>6.4</v>
      </c>
      <c r="G72" s="115">
        <v>7.5</v>
      </c>
      <c r="H72" s="115">
        <v>5.3</v>
      </c>
      <c r="I72" s="115">
        <v>5.6</v>
      </c>
      <c r="J72" s="75">
        <f aca="true" t="shared" si="8" ref="J72:J77">(SUM(D72:I72)-MAX(D72:I72)-MIN(D72:I72))/4</f>
        <v>6.2749999999999995</v>
      </c>
      <c r="K72" s="59">
        <v>30</v>
      </c>
      <c r="L72" s="75">
        <f t="shared" si="0"/>
        <v>18.825</v>
      </c>
      <c r="M72" s="59"/>
    </row>
    <row r="73" spans="1:13" ht="15.75">
      <c r="A73" s="59"/>
      <c r="B73" s="59"/>
      <c r="C73" s="59" t="s">
        <v>20</v>
      </c>
      <c r="D73" s="115">
        <v>6.6</v>
      </c>
      <c r="E73" s="115">
        <v>6.6</v>
      </c>
      <c r="F73" s="115">
        <v>6.4</v>
      </c>
      <c r="G73" s="115">
        <v>7.6</v>
      </c>
      <c r="H73" s="115">
        <v>5.3</v>
      </c>
      <c r="I73" s="115">
        <v>5.6</v>
      </c>
      <c r="J73" s="75">
        <f t="shared" si="8"/>
        <v>6.3</v>
      </c>
      <c r="K73" s="59">
        <v>30</v>
      </c>
      <c r="L73" s="75">
        <f t="shared" si="0"/>
        <v>18.9</v>
      </c>
      <c r="M73" s="59"/>
    </row>
    <row r="74" spans="1:13" ht="15.75">
      <c r="A74" s="59"/>
      <c r="B74" s="59"/>
      <c r="C74" s="59"/>
      <c r="D74" s="59"/>
      <c r="E74" s="59"/>
      <c r="F74" s="59"/>
      <c r="G74" s="115"/>
      <c r="H74" s="59"/>
      <c r="I74" s="115"/>
      <c r="J74" s="75"/>
      <c r="K74" s="59"/>
      <c r="L74" s="75"/>
      <c r="M74" s="59"/>
    </row>
    <row r="75" spans="1:13" ht="15.75">
      <c r="A75" s="59"/>
      <c r="B75" s="59"/>
      <c r="C75" s="59" t="s">
        <v>34</v>
      </c>
      <c r="D75" s="115">
        <v>6.1</v>
      </c>
      <c r="E75" s="115">
        <v>6.8</v>
      </c>
      <c r="F75" s="59">
        <v>6.3</v>
      </c>
      <c r="G75" s="115">
        <v>6.1</v>
      </c>
      <c r="H75" s="115">
        <v>6</v>
      </c>
      <c r="I75" s="115">
        <v>6.5</v>
      </c>
      <c r="J75" s="75">
        <f t="shared" si="8"/>
        <v>6.249999999999999</v>
      </c>
      <c r="K75" s="59">
        <v>60</v>
      </c>
      <c r="L75" s="75">
        <f t="shared" si="0"/>
        <v>37.49999999999999</v>
      </c>
      <c r="M75" s="59"/>
    </row>
    <row r="76" spans="1:13" ht="15.75">
      <c r="A76" s="59"/>
      <c r="B76" s="59"/>
      <c r="C76" s="59" t="s">
        <v>22</v>
      </c>
      <c r="D76" s="115">
        <v>5.9</v>
      </c>
      <c r="E76" s="115">
        <v>6.9</v>
      </c>
      <c r="F76" s="59">
        <v>6.3</v>
      </c>
      <c r="G76" s="115">
        <v>6.1</v>
      </c>
      <c r="H76" s="115">
        <v>6.1</v>
      </c>
      <c r="I76" s="115">
        <v>7</v>
      </c>
      <c r="J76" s="75">
        <f t="shared" si="8"/>
        <v>6.350000000000001</v>
      </c>
      <c r="K76" s="59">
        <v>30</v>
      </c>
      <c r="L76" s="75">
        <f t="shared" si="0"/>
        <v>19.050000000000004</v>
      </c>
      <c r="M76" s="59"/>
    </row>
    <row r="77" spans="1:13" ht="16.5" thickBot="1">
      <c r="A77" s="79"/>
      <c r="B77" s="79"/>
      <c r="C77" s="79" t="s">
        <v>23</v>
      </c>
      <c r="D77" s="117">
        <v>5.9</v>
      </c>
      <c r="E77" s="79">
        <v>6.8</v>
      </c>
      <c r="F77" s="79">
        <v>6.3</v>
      </c>
      <c r="G77" s="117">
        <v>6</v>
      </c>
      <c r="H77" s="117">
        <v>6.2</v>
      </c>
      <c r="I77" s="79">
        <v>7</v>
      </c>
      <c r="J77" s="116">
        <f t="shared" si="8"/>
        <v>6.325000000000001</v>
      </c>
      <c r="K77" s="79">
        <v>10</v>
      </c>
      <c r="L77" s="116">
        <f t="shared" si="0"/>
        <v>6.325000000000001</v>
      </c>
      <c r="M77" s="79"/>
    </row>
    <row r="78" spans="1:14" ht="16.5" thickBot="1">
      <c r="A78" s="103">
        <f>A70+1</f>
        <v>9</v>
      </c>
      <c r="B78" s="64" t="s">
        <v>241</v>
      </c>
      <c r="C78" s="64"/>
      <c r="D78" s="64">
        <v>1</v>
      </c>
      <c r="E78" s="64">
        <v>2</v>
      </c>
      <c r="F78" s="64">
        <v>3</v>
      </c>
      <c r="G78" s="64">
        <v>4</v>
      </c>
      <c r="H78" s="64">
        <v>5</v>
      </c>
      <c r="I78" s="64">
        <v>6</v>
      </c>
      <c r="J78" s="66"/>
      <c r="K78" s="64" t="s">
        <v>17</v>
      </c>
      <c r="L78" s="66"/>
      <c r="M78" s="113">
        <f>SUM(L79:L85)</f>
        <v>160.125</v>
      </c>
      <c r="N78" s="57">
        <f>M78/2</f>
        <v>80.0625</v>
      </c>
    </row>
    <row r="79" spans="1:13" ht="15.75">
      <c r="A79" s="58"/>
      <c r="B79" s="58"/>
      <c r="C79" s="58" t="s">
        <v>18</v>
      </c>
      <c r="D79" s="114">
        <v>8</v>
      </c>
      <c r="E79" s="114">
        <v>7.9</v>
      </c>
      <c r="F79" s="114">
        <v>8.1</v>
      </c>
      <c r="G79" s="114">
        <v>7.9</v>
      </c>
      <c r="H79" s="114">
        <v>7.9</v>
      </c>
      <c r="I79" s="114">
        <v>7.9</v>
      </c>
      <c r="J79" s="97">
        <f>(SUM(D79:I79)-MAX(D79:I79)-MIN(D79:I79))/4</f>
        <v>7.924999999999999</v>
      </c>
      <c r="K79" s="58">
        <v>40</v>
      </c>
      <c r="L79" s="97">
        <f>J79/10*K79</f>
        <v>31.699999999999996</v>
      </c>
      <c r="M79" s="58"/>
    </row>
    <row r="80" spans="1:13" ht="15.75">
      <c r="A80" s="59"/>
      <c r="B80" s="59"/>
      <c r="C80" s="59" t="s">
        <v>19</v>
      </c>
      <c r="D80" s="115">
        <v>8</v>
      </c>
      <c r="E80" s="115">
        <v>7.8</v>
      </c>
      <c r="F80" s="115">
        <v>8</v>
      </c>
      <c r="G80" s="115">
        <v>7.9</v>
      </c>
      <c r="H80" s="115">
        <v>7.8</v>
      </c>
      <c r="I80" s="115">
        <v>7.9</v>
      </c>
      <c r="J80" s="75">
        <f>(SUM(D80:I80)-MAX(D80:I80)-MIN(D80:I80))/4</f>
        <v>7.8999999999999995</v>
      </c>
      <c r="K80" s="59">
        <v>30</v>
      </c>
      <c r="L80" s="75">
        <f>J80/10*K80</f>
        <v>23.7</v>
      </c>
      <c r="M80" s="59"/>
    </row>
    <row r="81" spans="1:13" ht="15.75">
      <c r="A81" s="59"/>
      <c r="B81" s="59"/>
      <c r="C81" s="59" t="s">
        <v>20</v>
      </c>
      <c r="D81" s="115">
        <v>8.1</v>
      </c>
      <c r="E81" s="115">
        <v>7.9</v>
      </c>
      <c r="F81" s="115">
        <v>8.2</v>
      </c>
      <c r="G81" s="115">
        <v>8</v>
      </c>
      <c r="H81" s="115">
        <v>7.8</v>
      </c>
      <c r="I81" s="115">
        <v>7.9</v>
      </c>
      <c r="J81" s="75">
        <f>(SUM(D81:I81)-MAX(D81:I81)-MIN(D81:I81))/4</f>
        <v>7.9750000000000005</v>
      </c>
      <c r="K81" s="59">
        <v>30</v>
      </c>
      <c r="L81" s="75">
        <f>J81/10*K81</f>
        <v>23.925000000000004</v>
      </c>
      <c r="M81" s="59"/>
    </row>
    <row r="82" spans="1:13" ht="15.75">
      <c r="A82" s="59"/>
      <c r="B82" s="59"/>
      <c r="C82" s="59"/>
      <c r="D82" s="115"/>
      <c r="E82" s="59"/>
      <c r="F82" s="59"/>
      <c r="G82" s="59"/>
      <c r="H82" s="115"/>
      <c r="I82" s="59"/>
      <c r="J82" s="75"/>
      <c r="K82" s="59"/>
      <c r="L82" s="75"/>
      <c r="M82" s="59"/>
    </row>
    <row r="83" spans="1:13" ht="15.75">
      <c r="A83" s="59"/>
      <c r="B83" s="59"/>
      <c r="C83" s="59" t="s">
        <v>34</v>
      </c>
      <c r="D83" s="115">
        <v>6.6</v>
      </c>
      <c r="E83" s="59">
        <v>8</v>
      </c>
      <c r="F83" s="59">
        <v>8.2</v>
      </c>
      <c r="G83" s="59">
        <v>8.3</v>
      </c>
      <c r="H83" s="115">
        <v>7.8</v>
      </c>
      <c r="I83" s="115">
        <v>8.2</v>
      </c>
      <c r="J83" s="75">
        <f>(SUM(D83:I83)-MAX(D83:I83)-MIN(D83:I83))/4</f>
        <v>8.049999999999999</v>
      </c>
      <c r="K83" s="59">
        <v>60</v>
      </c>
      <c r="L83" s="75">
        <f>J83/10*K83</f>
        <v>48.3</v>
      </c>
      <c r="M83" s="59"/>
    </row>
    <row r="84" spans="1:13" ht="15.75">
      <c r="A84" s="59"/>
      <c r="B84" s="59"/>
      <c r="C84" s="59" t="s">
        <v>22</v>
      </c>
      <c r="D84" s="115">
        <v>6.5</v>
      </c>
      <c r="E84" s="59">
        <v>8.1</v>
      </c>
      <c r="F84" s="59">
        <v>8.2</v>
      </c>
      <c r="G84" s="59">
        <v>8.3</v>
      </c>
      <c r="H84" s="115">
        <v>7.9</v>
      </c>
      <c r="I84" s="115">
        <v>8.3</v>
      </c>
      <c r="J84" s="75">
        <f>(SUM(D84:I84)-MAX(D84:I84)-MIN(D84:I84))/4</f>
        <v>8.125</v>
      </c>
      <c r="K84" s="59">
        <v>30</v>
      </c>
      <c r="L84" s="75">
        <f>J84/10*K84</f>
        <v>24.375</v>
      </c>
      <c r="M84" s="59"/>
    </row>
    <row r="85" spans="1:13" ht="16.5" thickBot="1">
      <c r="A85" s="79"/>
      <c r="B85" s="79"/>
      <c r="C85" s="79" t="s">
        <v>23</v>
      </c>
      <c r="D85" s="117">
        <v>6.5</v>
      </c>
      <c r="E85" s="79">
        <v>8.2</v>
      </c>
      <c r="F85" s="79">
        <v>8.3</v>
      </c>
      <c r="G85" s="79">
        <v>8.2</v>
      </c>
      <c r="H85" s="117">
        <v>7.8</v>
      </c>
      <c r="I85" s="117">
        <v>8.3</v>
      </c>
      <c r="J85" s="116">
        <f>(SUM(D85:I85)-MAX(D85:I85)-MIN(D85:I85))/4</f>
        <v>8.125</v>
      </c>
      <c r="K85" s="79">
        <v>10</v>
      </c>
      <c r="L85" s="116">
        <f>J85/10*K85</f>
        <v>8.125</v>
      </c>
      <c r="M85" s="79"/>
    </row>
    <row r="86" spans="1:14" ht="16.5" thickBot="1">
      <c r="A86" s="103">
        <f>A78+1</f>
        <v>10</v>
      </c>
      <c r="B86" s="64" t="s">
        <v>242</v>
      </c>
      <c r="C86" s="64"/>
      <c r="D86" s="64">
        <v>1</v>
      </c>
      <c r="E86" s="64">
        <v>2</v>
      </c>
      <c r="F86" s="64">
        <v>3</v>
      </c>
      <c r="G86" s="64">
        <v>4</v>
      </c>
      <c r="H86" s="64">
        <v>5</v>
      </c>
      <c r="I86" s="64">
        <v>6</v>
      </c>
      <c r="J86" s="66"/>
      <c r="K86" s="64" t="s">
        <v>17</v>
      </c>
      <c r="L86" s="66"/>
      <c r="M86" s="113">
        <f>SUM(L87:L93)</f>
        <v>145.39999999999998</v>
      </c>
      <c r="N86" s="57">
        <f>M86/2</f>
        <v>72.69999999999999</v>
      </c>
    </row>
    <row r="87" spans="1:13" ht="15.75">
      <c r="A87" s="58"/>
      <c r="B87" s="58"/>
      <c r="C87" s="58" t="s">
        <v>18</v>
      </c>
      <c r="D87" s="114">
        <v>6.7</v>
      </c>
      <c r="E87" s="114">
        <v>7.4</v>
      </c>
      <c r="F87" s="114">
        <v>7.4</v>
      </c>
      <c r="G87" s="114">
        <v>7.5</v>
      </c>
      <c r="H87" s="114">
        <v>7.5</v>
      </c>
      <c r="I87" s="114">
        <v>7.8</v>
      </c>
      <c r="J87" s="97">
        <f>(SUM(D87:I87)-MAX(D87:I87)-MIN(D87:I87))/4</f>
        <v>7.45</v>
      </c>
      <c r="K87" s="58">
        <v>40</v>
      </c>
      <c r="L87" s="97">
        <f>J87/10*K87</f>
        <v>29.8</v>
      </c>
      <c r="M87" s="58"/>
    </row>
    <row r="88" spans="1:13" ht="15.75">
      <c r="A88" s="59"/>
      <c r="B88" s="59"/>
      <c r="C88" s="59" t="s">
        <v>19</v>
      </c>
      <c r="D88" s="115">
        <v>6.7</v>
      </c>
      <c r="E88" s="115">
        <v>7.3</v>
      </c>
      <c r="F88" s="115">
        <v>7.2</v>
      </c>
      <c r="G88" s="115">
        <v>7.5</v>
      </c>
      <c r="H88" s="115">
        <v>7.5</v>
      </c>
      <c r="I88" s="115">
        <v>7.6</v>
      </c>
      <c r="J88" s="75">
        <f>(SUM(D88:I88)-MAX(D88:I88)-MIN(D88:I88))/4</f>
        <v>7.375000000000001</v>
      </c>
      <c r="K88" s="59">
        <v>30</v>
      </c>
      <c r="L88" s="75">
        <f>J88/10*K88</f>
        <v>22.125</v>
      </c>
      <c r="M88" s="59"/>
    </row>
    <row r="89" spans="1:13" ht="15.75">
      <c r="A89" s="59"/>
      <c r="B89" s="59"/>
      <c r="C89" s="59" t="s">
        <v>20</v>
      </c>
      <c r="D89" s="115">
        <v>6.8</v>
      </c>
      <c r="E89" s="115">
        <v>7.5</v>
      </c>
      <c r="F89" s="115">
        <v>7.5</v>
      </c>
      <c r="G89" s="115">
        <v>7.7</v>
      </c>
      <c r="H89" s="115">
        <v>7.5</v>
      </c>
      <c r="I89" s="115">
        <v>7.8</v>
      </c>
      <c r="J89" s="75">
        <f>(SUM(D89:I89)-MAX(D89:I89)-MIN(D89:I89))/4</f>
        <v>7.55</v>
      </c>
      <c r="K89" s="59">
        <v>30</v>
      </c>
      <c r="L89" s="75">
        <f>J89/10*K89</f>
        <v>22.65</v>
      </c>
      <c r="M89" s="59"/>
    </row>
    <row r="90" spans="1:13" ht="15.75">
      <c r="A90" s="59"/>
      <c r="B90" s="59"/>
      <c r="C90" s="59"/>
      <c r="D90" s="59"/>
      <c r="E90" s="59"/>
      <c r="F90" s="59"/>
      <c r="G90" s="115"/>
      <c r="H90" s="59"/>
      <c r="I90" s="115"/>
      <c r="J90" s="75"/>
      <c r="K90" s="59"/>
      <c r="L90" s="75"/>
      <c r="M90" s="59"/>
    </row>
    <row r="91" spans="1:13" ht="15.75">
      <c r="A91" s="59"/>
      <c r="B91" s="59"/>
      <c r="C91" s="59" t="s">
        <v>34</v>
      </c>
      <c r="D91" s="115">
        <v>6.5</v>
      </c>
      <c r="E91" s="115">
        <v>7.5</v>
      </c>
      <c r="F91" s="59">
        <v>6.4</v>
      </c>
      <c r="G91" s="115">
        <v>7</v>
      </c>
      <c r="H91" s="115">
        <v>7.4</v>
      </c>
      <c r="I91" s="115">
        <v>7.7</v>
      </c>
      <c r="J91" s="75">
        <f>(SUM(D91:I91)-MAX(D91:I91)-MIN(D91:I91))/4</f>
        <v>7.1</v>
      </c>
      <c r="K91" s="59">
        <v>60</v>
      </c>
      <c r="L91" s="75">
        <f>J91/10*K91</f>
        <v>42.599999999999994</v>
      </c>
      <c r="M91" s="59"/>
    </row>
    <row r="92" spans="1:13" ht="15.75">
      <c r="A92" s="59"/>
      <c r="B92" s="59"/>
      <c r="C92" s="59" t="s">
        <v>22</v>
      </c>
      <c r="D92" s="115">
        <v>6.4</v>
      </c>
      <c r="E92" s="115">
        <v>7.3</v>
      </c>
      <c r="F92" s="59">
        <v>6.3</v>
      </c>
      <c r="G92" s="115">
        <v>7.1</v>
      </c>
      <c r="H92" s="115">
        <v>7.4</v>
      </c>
      <c r="I92" s="115">
        <v>7.6</v>
      </c>
      <c r="J92" s="75">
        <f>(SUM(D92:I92)-MAX(D92:I92)-MIN(D92:I92))/4</f>
        <v>7.05</v>
      </c>
      <c r="K92" s="59">
        <v>30</v>
      </c>
      <c r="L92" s="75">
        <f>J92/10*K92</f>
        <v>21.15</v>
      </c>
      <c r="M92" s="59"/>
    </row>
    <row r="93" spans="1:13" ht="15.75">
      <c r="A93" s="59"/>
      <c r="B93" s="59"/>
      <c r="C93" s="59" t="s">
        <v>23</v>
      </c>
      <c r="D93" s="115">
        <v>6.4</v>
      </c>
      <c r="E93" s="59">
        <v>7.4</v>
      </c>
      <c r="F93" s="59">
        <v>6.4</v>
      </c>
      <c r="G93" s="115">
        <v>7.1</v>
      </c>
      <c r="H93" s="115">
        <v>7.4</v>
      </c>
      <c r="I93" s="59">
        <v>7.6</v>
      </c>
      <c r="J93" s="75">
        <f>(SUM(D93:I93)-MAX(D93:I93)-MIN(D93:I93))/4</f>
        <v>7.075000000000001</v>
      </c>
      <c r="K93" s="59">
        <v>10</v>
      </c>
      <c r="L93" s="75">
        <f>J93/10*K93</f>
        <v>7.075000000000001</v>
      </c>
      <c r="M93" s="59"/>
    </row>
  </sheetData>
  <sheetProtection/>
  <mergeCells count="13">
    <mergeCell ref="A9:H9"/>
    <mergeCell ref="A10:H10"/>
    <mergeCell ref="A11:Q11"/>
    <mergeCell ref="A12:G12"/>
    <mergeCell ref="A13:Q13"/>
    <mergeCell ref="A7:Q7"/>
    <mergeCell ref="A8:H8"/>
    <mergeCell ref="A1:T1"/>
    <mergeCell ref="A4:D4"/>
    <mergeCell ref="A5:D5"/>
    <mergeCell ref="A3:O3"/>
    <mergeCell ref="A2:Q2"/>
    <mergeCell ref="A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2013-11-11T07:09:34Z</cp:lastPrinted>
  <dcterms:created xsi:type="dcterms:W3CDTF">2012-11-19T04:34:08Z</dcterms:created>
  <dcterms:modified xsi:type="dcterms:W3CDTF">2013-11-12T01:52:18Z</dcterms:modified>
  <cp:category/>
  <cp:version/>
  <cp:contentType/>
  <cp:contentStatus/>
</cp:coreProperties>
</file>