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9435" tabRatio="747" firstSheet="1" activeTab="10"/>
  </bookViews>
  <sheets>
    <sheet name="титул" sheetId="1" r:id="rId1"/>
    <sheet name="ОП оц" sheetId="2" r:id="rId2"/>
    <sheet name="ОП рез" sheetId="3" r:id="rId3"/>
    <sheet name="Дуэты оценки" sheetId="4" r:id="rId4"/>
    <sheet name="Дуэты рез)" sheetId="5" r:id="rId5"/>
    <sheet name="Соло оценки" sheetId="6" r:id="rId6"/>
    <sheet name="Соло рез" sheetId="7" r:id="rId7"/>
    <sheet name="Соло рез по кат" sheetId="8" r:id="rId8"/>
    <sheet name="Группа оценки" sheetId="9" r:id="rId9"/>
    <sheet name="Группа рез" sheetId="10" r:id="rId10"/>
    <sheet name="комби оц " sheetId="11" r:id="rId11"/>
    <sheet name="комби рез" sheetId="12" r:id="rId12"/>
    <sheet name=" Тех.соло оц" sheetId="13" r:id="rId13"/>
    <sheet name="Тех.соло рез" sheetId="14" r:id="rId14"/>
  </sheets>
  <externalReferences>
    <externalReference r:id="rId17"/>
    <externalReference r:id="rId18"/>
  </externalReferences>
  <definedNames>
    <definedName name="GROUP1">#REF!</definedName>
    <definedName name="resf">#REF!</definedName>
  </definedNames>
  <calcPr fullCalcOnLoad="1"/>
</workbook>
</file>

<file path=xl/sharedStrings.xml><?xml version="1.0" encoding="utf-8"?>
<sst xmlns="http://schemas.openxmlformats.org/spreadsheetml/2006/main" count="1412" uniqueCount="271">
  <si>
    <t>ст.н</t>
  </si>
  <si>
    <t>команда</t>
  </si>
  <si>
    <t>коэф.</t>
  </si>
  <si>
    <t>Ф. И.</t>
  </si>
  <si>
    <t>г.р.</t>
  </si>
  <si>
    <t>судьи</t>
  </si>
  <si>
    <t>суммма</t>
  </si>
  <si>
    <t>коэфф.</t>
  </si>
  <si>
    <t>штраф</t>
  </si>
  <si>
    <t>общая</t>
  </si>
  <si>
    <t>рез-т</t>
  </si>
  <si>
    <t>ПРОИЗВОЛЬНАЯ ПРОГРАММА</t>
  </si>
  <si>
    <t>СОЛО</t>
  </si>
  <si>
    <t>1.</t>
  </si>
  <si>
    <t>2.</t>
  </si>
  <si>
    <t>3.</t>
  </si>
  <si>
    <t>4.</t>
  </si>
  <si>
    <t>5.</t>
  </si>
  <si>
    <t>Место</t>
  </si>
  <si>
    <t>Команда</t>
  </si>
  <si>
    <t>ОП100%</t>
  </si>
  <si>
    <t>%</t>
  </si>
  <si>
    <t>Итого</t>
  </si>
  <si>
    <t>слож</t>
  </si>
  <si>
    <t>ШТРАФ</t>
  </si>
  <si>
    <t>худ</t>
  </si>
  <si>
    <t>ОБЯЗАТЕЛЬНАЯ ПРОГРАММА</t>
  </si>
  <si>
    <t>Главный секретарь</t>
  </si>
  <si>
    <t>РЕЗУЛЬТАТЫ</t>
  </si>
  <si>
    <t>Главный судья</t>
  </si>
  <si>
    <t>Ф.И.</t>
  </si>
  <si>
    <t>Г.Р.</t>
  </si>
  <si>
    <t>Секритариат</t>
  </si>
  <si>
    <t>Группа фигур</t>
  </si>
  <si>
    <t>по синхронному плаванию</t>
  </si>
  <si>
    <t xml:space="preserve">Гл.судья </t>
  </si>
  <si>
    <t xml:space="preserve">Гл. секретарь </t>
  </si>
  <si>
    <t>исп</t>
  </si>
  <si>
    <t>сред</t>
  </si>
  <si>
    <t>рез-т 200%</t>
  </si>
  <si>
    <t>Открытое Первенство г.Находки</t>
  </si>
  <si>
    <t>"На призы главы НГО"</t>
  </si>
  <si>
    <t>Приморский край г.Находка</t>
  </si>
  <si>
    <t>с/к "Приморец"</t>
  </si>
  <si>
    <t>Володина О.А.</t>
  </si>
  <si>
    <t>Ульянова А.А.</t>
  </si>
  <si>
    <t>Сумма 3</t>
  </si>
  <si>
    <t>Средняя</t>
  </si>
  <si>
    <t>Сумма 4</t>
  </si>
  <si>
    <t>Киняйкина Арина</t>
  </si>
  <si>
    <t>Лонская Полина</t>
  </si>
  <si>
    <t>Сапрыкина Варвара</t>
  </si>
  <si>
    <t>Векслер Полина</t>
  </si>
  <si>
    <t>Юр Александра</t>
  </si>
  <si>
    <t>Кузнецова Вероника</t>
  </si>
  <si>
    <t>Партизанск</t>
  </si>
  <si>
    <t>Скосырская Лера</t>
  </si>
  <si>
    <t>Находка - 1</t>
  </si>
  <si>
    <t>Мазуренко Диана</t>
  </si>
  <si>
    <t>Тен Карина</t>
  </si>
  <si>
    <t>Находка - 2</t>
  </si>
  <si>
    <t>Пономаренко Катя</t>
  </si>
  <si>
    <t>Кудря Настя</t>
  </si>
  <si>
    <t>Котова Полина</t>
  </si>
  <si>
    <t>Чистякова Арина</t>
  </si>
  <si>
    <t>Чернова Алёна</t>
  </si>
  <si>
    <t>Камалова Мария</t>
  </si>
  <si>
    <t>Соколова Катя</t>
  </si>
  <si>
    <t>Ткаченко Млада</t>
  </si>
  <si>
    <t>Алиева Сабина</t>
  </si>
  <si>
    <t>Горелышева Стефания</t>
  </si>
  <si>
    <t>Филатова Таня</t>
  </si>
  <si>
    <t>Черноярова Ангелина</t>
  </si>
  <si>
    <t>балетная нога</t>
  </si>
  <si>
    <t>барракуда</t>
  </si>
  <si>
    <t xml:space="preserve">кип </t>
  </si>
  <si>
    <t>шаг вперёд</t>
  </si>
  <si>
    <t>Ульянова А.А</t>
  </si>
  <si>
    <t>Открытое первенство г.Находки по синхронному плаванию "На призы главы НГО"</t>
  </si>
  <si>
    <t>Бригада судей №1</t>
  </si>
  <si>
    <t>ДУЭТЫ</t>
  </si>
  <si>
    <t>ГРУППЫ</t>
  </si>
  <si>
    <t>Бригада судей за технику исп-я и худ.впеч-е:</t>
  </si>
  <si>
    <t>КОМБИ</t>
  </si>
  <si>
    <t>ТЕХНИЧЕСКАЯ ПРОГРАММА</t>
  </si>
  <si>
    <t>04 - 07 марта 2015 года</t>
  </si>
  <si>
    <t>среди спортсменок 2003-2004 г.г.р., 2005 г.р. и мл.</t>
  </si>
  <si>
    <t>04-07 марта 2015 г., Приморский край,г.Находка</t>
  </si>
  <si>
    <t>2005 и мл</t>
  </si>
  <si>
    <t>2003-2004</t>
  </si>
  <si>
    <t>Танагозова Алина</t>
  </si>
  <si>
    <t>Мелихова Арина</t>
  </si>
  <si>
    <t>Филипишина Аня</t>
  </si>
  <si>
    <t>2006</t>
  </si>
  <si>
    <t>Находка</t>
  </si>
  <si>
    <t>2007</t>
  </si>
  <si>
    <t>Билык Настя</t>
  </si>
  <si>
    <t>Чернорицкая Аня</t>
  </si>
  <si>
    <t>2005</t>
  </si>
  <si>
    <t>Ожиганова Настя</t>
  </si>
  <si>
    <t>Алексеева Дарья</t>
  </si>
  <si>
    <t>Гурьева Ангелина</t>
  </si>
  <si>
    <t>Сенченко София</t>
  </si>
  <si>
    <t>2004</t>
  </si>
  <si>
    <t>Дъяченко Богдана</t>
  </si>
  <si>
    <t>Старовойт Ева</t>
  </si>
  <si>
    <t>Сорокина Полина</t>
  </si>
  <si>
    <t>Монакова Настя</t>
  </si>
  <si>
    <t>ККДЮСШ</t>
  </si>
  <si>
    <t>Кузнецова Ульяна</t>
  </si>
  <si>
    <t xml:space="preserve">Чараева Арина </t>
  </si>
  <si>
    <t>Ус Инесса</t>
  </si>
  <si>
    <t>Хабаровск</t>
  </si>
  <si>
    <t>Баранова Маша</t>
  </si>
  <si>
    <t xml:space="preserve">Цыплина Юля </t>
  </si>
  <si>
    <t>Партизанска</t>
  </si>
  <si>
    <t>Находка - 3</t>
  </si>
  <si>
    <t>Дёмина Марина</t>
  </si>
  <si>
    <t>Васильева Катя</t>
  </si>
  <si>
    <t>Рудакова Саша</t>
  </si>
  <si>
    <t>2003</t>
  </si>
  <si>
    <t xml:space="preserve">Бочарова Алёна </t>
  </si>
  <si>
    <t>Хатковская Даша</t>
  </si>
  <si>
    <t>Котова София</t>
  </si>
  <si>
    <t xml:space="preserve">Кузнецова Ульяна </t>
  </si>
  <si>
    <t>Записяк Саша</t>
  </si>
  <si>
    <t>Вередова Оля</t>
  </si>
  <si>
    <t>Зотова Вика</t>
  </si>
  <si>
    <t>Сластён Катя</t>
  </si>
  <si>
    <t>Егорова Саша</t>
  </si>
  <si>
    <t>Рабаданова Антонина</t>
  </si>
  <si>
    <t>Клименко Мария</t>
  </si>
  <si>
    <t>Шкир Алёна</t>
  </si>
  <si>
    <t>Завьялова Дарья</t>
  </si>
  <si>
    <t>Зелинская Валентина</t>
  </si>
  <si>
    <t xml:space="preserve">Мань Алиса </t>
  </si>
  <si>
    <t>Шевевлёва Наталия</t>
  </si>
  <si>
    <t>Фоминых Настя</t>
  </si>
  <si>
    <t>Добровольская Ксюша</t>
  </si>
  <si>
    <t>Чанышева Настя</t>
  </si>
  <si>
    <t>Бабаич Лиза</t>
  </si>
  <si>
    <t>Крекотень Арина</t>
  </si>
  <si>
    <t>Тарабанова Эмилия</t>
  </si>
  <si>
    <t>Шкреба Полина</t>
  </si>
  <si>
    <t>Володина О.А</t>
  </si>
  <si>
    <t>Зыкова Р.</t>
  </si>
  <si>
    <t>Батурова Е.</t>
  </si>
  <si>
    <t>Болотаева Е.</t>
  </si>
  <si>
    <t>Ильницкая С.Б</t>
  </si>
  <si>
    <t>Мань О.А</t>
  </si>
  <si>
    <t>Умбарова В</t>
  </si>
  <si>
    <t>Трухан В.</t>
  </si>
  <si>
    <t>Улянова А.А</t>
  </si>
  <si>
    <t>Мухлыгина Н.</t>
  </si>
  <si>
    <t>Метелёва К</t>
  </si>
  <si>
    <t>45.013</t>
  </si>
  <si>
    <t>48.587</t>
  </si>
  <si>
    <t>48.525</t>
  </si>
  <si>
    <t>48.072</t>
  </si>
  <si>
    <t>52.568</t>
  </si>
  <si>
    <t>51.653</t>
  </si>
  <si>
    <t>58.989</t>
  </si>
  <si>
    <t>57.336</t>
  </si>
  <si>
    <t>52.269</t>
  </si>
  <si>
    <t>51.747</t>
  </si>
  <si>
    <t>61.040</t>
  </si>
  <si>
    <t>53.539</t>
  </si>
  <si>
    <t>54.936</t>
  </si>
  <si>
    <t>54.051</t>
  </si>
  <si>
    <t>47.571</t>
  </si>
  <si>
    <t>61.128</t>
  </si>
  <si>
    <t>53.616</t>
  </si>
  <si>
    <t>52.472</t>
  </si>
  <si>
    <t>45.173</t>
  </si>
  <si>
    <t>56.155</t>
  </si>
  <si>
    <t>43.109</t>
  </si>
  <si>
    <t>54.381</t>
  </si>
  <si>
    <t>46.819</t>
  </si>
  <si>
    <t>54.064</t>
  </si>
  <si>
    <t>55.448</t>
  </si>
  <si>
    <t>57.552</t>
  </si>
  <si>
    <t>43.432</t>
  </si>
  <si>
    <t>56.504</t>
  </si>
  <si>
    <t>48.619</t>
  </si>
  <si>
    <t>52.915</t>
  </si>
  <si>
    <t>54.771</t>
  </si>
  <si>
    <t>47.664</t>
  </si>
  <si>
    <t>54.845</t>
  </si>
  <si>
    <t>60.680</t>
  </si>
  <si>
    <t>40.520</t>
  </si>
  <si>
    <t>55.685</t>
  </si>
  <si>
    <t>50.632</t>
  </si>
  <si>
    <t>61.829</t>
  </si>
  <si>
    <t>60.125</t>
  </si>
  <si>
    <t>45.925</t>
  </si>
  <si>
    <t>52.309</t>
  </si>
  <si>
    <t>45.339</t>
  </si>
  <si>
    <t>55.963</t>
  </si>
  <si>
    <t>60.168</t>
  </si>
  <si>
    <t>52.547</t>
  </si>
  <si>
    <t>49.795</t>
  </si>
  <si>
    <t>42.939</t>
  </si>
  <si>
    <t>51.176</t>
  </si>
  <si>
    <t>58.960</t>
  </si>
  <si>
    <t>54.707</t>
  </si>
  <si>
    <t>58.021</t>
  </si>
  <si>
    <t>58.987</t>
  </si>
  <si>
    <t>47.650</t>
  </si>
  <si>
    <t>Илларионова</t>
  </si>
  <si>
    <t>Бабич Лиза</t>
  </si>
  <si>
    <t>Аль Баккур Ю.П.</t>
  </si>
  <si>
    <t>Батурова Е</t>
  </si>
  <si>
    <t>Зыкова Р</t>
  </si>
  <si>
    <t>Ильницкая С.Б.</t>
  </si>
  <si>
    <t>Родыгина Аня</t>
  </si>
  <si>
    <t>Дъяченко Богданова</t>
  </si>
  <si>
    <t xml:space="preserve">Шкарова София </t>
  </si>
  <si>
    <t>Матвеева Алёна</t>
  </si>
  <si>
    <t>Романова Ангелина</t>
  </si>
  <si>
    <t>Пономаренко Екатерина</t>
  </si>
  <si>
    <t xml:space="preserve">Фещук Катя </t>
  </si>
  <si>
    <t>Корнилова Лиза</t>
  </si>
  <si>
    <t>Проявко Варвара</t>
  </si>
  <si>
    <t>Чанышева Анастасия</t>
  </si>
  <si>
    <t>Чараева Арина</t>
  </si>
  <si>
    <t>Ломакина Алёна</t>
  </si>
  <si>
    <t>Котова Софья</t>
  </si>
  <si>
    <t>Баркова Наталья</t>
  </si>
  <si>
    <t>Дёмина Мария</t>
  </si>
  <si>
    <t>Мань Алиса</t>
  </si>
  <si>
    <t>Зелинская Валя</t>
  </si>
  <si>
    <t>2003 и млд</t>
  </si>
  <si>
    <t>Русич</t>
  </si>
  <si>
    <t>Егорова Александра</t>
  </si>
  <si>
    <t>71.333</t>
  </si>
  <si>
    <t>75.567</t>
  </si>
  <si>
    <t>73.567</t>
  </si>
  <si>
    <t>Бригада судей:</t>
  </si>
  <si>
    <t>Мань О.А.</t>
  </si>
  <si>
    <t>Лесик Е.Е</t>
  </si>
  <si>
    <t>Болотаева Е.В</t>
  </si>
  <si>
    <t>Умбарова В.</t>
  </si>
  <si>
    <t>КАТЕГОРИЯ А:</t>
  </si>
  <si>
    <t>КАТЕГОРИЯ В:</t>
  </si>
  <si>
    <t>КАТЕГОРИЯ С:</t>
  </si>
  <si>
    <t>КАТЕГОРИЯ D:</t>
  </si>
  <si>
    <t>КАТЕГОРИЯ Е:</t>
  </si>
  <si>
    <t>КАТЕГОРИЯ F:</t>
  </si>
  <si>
    <t>КАТЕГОРИЯ G:</t>
  </si>
  <si>
    <t>КАТЕГОРИЯ H:</t>
  </si>
  <si>
    <t xml:space="preserve">Шурыгина Кира </t>
  </si>
  <si>
    <t>Алексеева Даша</t>
  </si>
  <si>
    <t xml:space="preserve">Матвеева Алёна </t>
  </si>
  <si>
    <t>Фещук Катя</t>
  </si>
  <si>
    <t>Проявко Варя</t>
  </si>
  <si>
    <t>Баркова Наташа</t>
  </si>
  <si>
    <t>Горелышеа Стефания</t>
  </si>
  <si>
    <t>Цыплина Юля</t>
  </si>
  <si>
    <t>Шевелева Наталия</t>
  </si>
  <si>
    <t>Баранова Мария</t>
  </si>
  <si>
    <t>Скосырская Валерия</t>
  </si>
  <si>
    <t>Васильева Екатерина</t>
  </si>
  <si>
    <t xml:space="preserve">Алиева Сабина </t>
  </si>
  <si>
    <t>исп.</t>
  </si>
  <si>
    <t>Бараногва Мария</t>
  </si>
  <si>
    <t>Фкщук Катя</t>
  </si>
  <si>
    <t>НАХОДКА-2</t>
  </si>
  <si>
    <t>ПАРТИЗАНСК</t>
  </si>
  <si>
    <t>НАХОДКА-3</t>
  </si>
  <si>
    <t>НАХОДКА-1</t>
  </si>
  <si>
    <t>Болотаева Е.В.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</si>
</sst>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00"/>
    <numFmt numFmtId="189" formatCode="0.0"/>
    <numFmt numFmtId="190" formatCode="0.00;[Red]0.00"/>
    <numFmt numFmtId="191" formatCode="#,##0.00_р_."/>
    <numFmt numFmtId="192" formatCode="0.0000"/>
    <numFmt numFmtId="193" formatCode="#,##0.000&quot;р.&quot;"/>
    <numFmt numFmtId="194" formatCode="#,##0.000"/>
    <numFmt numFmtId="195" formatCode="0.00000"/>
    <numFmt numFmtId="196" formatCode="_-* #,##0.000_р_._-;\-* #,##0.000_р_._-;_-* &quot;-&quot;??_р_._-;_-@_-"/>
    <numFmt numFmtId="197" formatCode="_-* #,##0.0000_р_._-;\-* #,##0.0000_р_._-;_-* &quot;-&quot;??_р_._-;_-@_-"/>
  </numFmts>
  <fonts count="9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"/>
      <family val="2"/>
    </font>
    <font>
      <b/>
      <sz val="8"/>
      <color indexed="12"/>
      <name val="Arial Cyr"/>
      <family val="0"/>
    </font>
    <font>
      <b/>
      <sz val="24"/>
      <name val="Arial Cyr"/>
      <family val="0"/>
    </font>
    <font>
      <b/>
      <sz val="16"/>
      <name val="Arial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7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8"/>
      <color indexed="30"/>
      <name val="Times New Roman"/>
      <family val="1"/>
    </font>
    <font>
      <sz val="8"/>
      <color indexed="30"/>
      <name val="Arial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8"/>
      <color rgb="FF0070C0"/>
      <name val="Times New Roman"/>
      <family val="1"/>
    </font>
    <font>
      <sz val="8"/>
      <color rgb="FF0070C0"/>
      <name val="Arial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57">
      <alignment/>
      <protection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188" fontId="7" fillId="0" borderId="0" xfId="57" applyNumberFormat="1" applyFont="1" applyFill="1">
      <alignment/>
      <protection/>
    </xf>
    <xf numFmtId="0" fontId="9" fillId="0" borderId="0" xfId="57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/>
      <protection/>
    </xf>
    <xf numFmtId="188" fontId="8" fillId="0" borderId="0" xfId="57" applyNumberFormat="1" applyFont="1" applyFill="1" applyBorder="1">
      <alignment/>
      <protection/>
    </xf>
    <xf numFmtId="0" fontId="7" fillId="0" borderId="0" xfId="57" applyFont="1" applyBorder="1" applyAlignment="1">
      <alignment/>
      <protection/>
    </xf>
    <xf numFmtId="189" fontId="7" fillId="0" borderId="0" xfId="57" applyNumberFormat="1" applyFont="1">
      <alignment/>
      <protection/>
    </xf>
    <xf numFmtId="189" fontId="7" fillId="0" borderId="0" xfId="57" applyNumberFormat="1" applyFont="1" applyFill="1" applyBorder="1">
      <alignment/>
      <protection/>
    </xf>
    <xf numFmtId="0" fontId="9" fillId="0" borderId="0" xfId="57" applyFont="1" applyBorder="1">
      <alignment/>
      <protection/>
    </xf>
    <xf numFmtId="188" fontId="7" fillId="0" borderId="0" xfId="57" applyNumberFormat="1" applyFont="1">
      <alignment/>
      <protection/>
    </xf>
    <xf numFmtId="189" fontId="7" fillId="0" borderId="0" xfId="57" applyNumberFormat="1" applyFont="1" applyBorder="1">
      <alignment/>
      <protection/>
    </xf>
    <xf numFmtId="0" fontId="7" fillId="0" borderId="0" xfId="57" applyFont="1" applyFill="1">
      <alignment/>
      <protection/>
    </xf>
    <xf numFmtId="9" fontId="7" fillId="0" borderId="0" xfId="57" applyNumberFormat="1" applyFont="1" applyFill="1" applyBorder="1">
      <alignment/>
      <protection/>
    </xf>
    <xf numFmtId="0" fontId="7" fillId="0" borderId="0" xfId="57" applyFont="1" applyBorder="1" applyAlignment="1">
      <alignment horizontal="center"/>
      <protection/>
    </xf>
    <xf numFmtId="188" fontId="7" fillId="0" borderId="0" xfId="57" applyNumberFormat="1" applyFont="1" applyFill="1" applyBorder="1">
      <alignment/>
      <protection/>
    </xf>
    <xf numFmtId="188" fontId="7" fillId="0" borderId="0" xfId="57" applyNumberFormat="1" applyFont="1" applyBorder="1">
      <alignment/>
      <protection/>
    </xf>
    <xf numFmtId="188" fontId="9" fillId="0" borderId="0" xfId="57" applyNumberFormat="1" applyFont="1" applyBorder="1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>
      <alignment/>
      <protection/>
    </xf>
    <xf numFmtId="0" fontId="2" fillId="0" borderId="0" xfId="57" applyBorder="1">
      <alignment/>
      <protection/>
    </xf>
    <xf numFmtId="0" fontId="81" fillId="0" borderId="0" xfId="57" applyFont="1">
      <alignment/>
      <protection/>
    </xf>
    <xf numFmtId="0" fontId="81" fillId="0" borderId="0" xfId="57" applyFont="1" applyBorder="1">
      <alignment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Fill="1" applyBorder="1">
      <alignment/>
      <protection/>
    </xf>
    <xf numFmtId="0" fontId="10" fillId="0" borderId="0" xfId="57" applyFont="1">
      <alignment/>
      <protection/>
    </xf>
    <xf numFmtId="0" fontId="10" fillId="0" borderId="0" xfId="57" applyFont="1" applyBorder="1">
      <alignment/>
      <protection/>
    </xf>
    <xf numFmtId="189" fontId="7" fillId="0" borderId="0" xfId="57" applyNumberFormat="1" applyFont="1" applyBorder="1" applyAlignment="1">
      <alignment horizontal="right"/>
      <protection/>
    </xf>
    <xf numFmtId="0" fontId="7" fillId="0" borderId="0" xfId="57" applyFont="1" applyBorder="1" applyAlignment="1">
      <alignment horizontal="right"/>
      <protection/>
    </xf>
    <xf numFmtId="0" fontId="7" fillId="0" borderId="10" xfId="57" applyFont="1" applyBorder="1">
      <alignment/>
      <protection/>
    </xf>
    <xf numFmtId="189" fontId="7" fillId="0" borderId="10" xfId="57" applyNumberFormat="1" applyFont="1" applyBorder="1">
      <alignment/>
      <protection/>
    </xf>
    <xf numFmtId="0" fontId="10" fillId="0" borderId="10" xfId="57" applyFont="1" applyBorder="1">
      <alignment/>
      <protection/>
    </xf>
    <xf numFmtId="188" fontId="7" fillId="0" borderId="10" xfId="57" applyNumberFormat="1" applyFont="1" applyBorder="1">
      <alignment/>
      <protection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7" fillId="0" borderId="11" xfId="57" applyFont="1" applyBorder="1">
      <alignment/>
      <protection/>
    </xf>
    <xf numFmtId="188" fontId="7" fillId="0" borderId="11" xfId="57" applyNumberFormat="1" applyFont="1" applyFill="1" applyBorder="1">
      <alignment/>
      <protection/>
    </xf>
    <xf numFmtId="0" fontId="10" fillId="0" borderId="11" xfId="57" applyFont="1" applyBorder="1">
      <alignment/>
      <protection/>
    </xf>
    <xf numFmtId="188" fontId="7" fillId="0" borderId="11" xfId="57" applyNumberFormat="1" applyFont="1" applyBorder="1">
      <alignment/>
      <protection/>
    </xf>
    <xf numFmtId="0" fontId="82" fillId="0" borderId="0" xfId="54" applyFont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/>
    </xf>
    <xf numFmtId="0" fontId="82" fillId="0" borderId="0" xfId="54" applyFont="1" applyBorder="1" applyAlignment="1">
      <alignment horizontal="center"/>
      <protection/>
    </xf>
    <xf numFmtId="189" fontId="7" fillId="0" borderId="11" xfId="57" applyNumberFormat="1" applyFont="1" applyBorder="1">
      <alignment/>
      <protection/>
    </xf>
    <xf numFmtId="189" fontId="7" fillId="0" borderId="11" xfId="57" applyNumberFormat="1" applyFont="1" applyFill="1" applyBorder="1">
      <alignment/>
      <protection/>
    </xf>
    <xf numFmtId="188" fontId="9" fillId="0" borderId="0" xfId="57" applyNumberFormat="1" applyFont="1" applyFill="1" applyBorder="1">
      <alignment/>
      <protection/>
    </xf>
    <xf numFmtId="189" fontId="9" fillId="0" borderId="0" xfId="57" applyNumberFormat="1" applyFont="1" applyBorder="1">
      <alignment/>
      <protection/>
    </xf>
    <xf numFmtId="0" fontId="13" fillId="0" borderId="0" xfId="57" applyFont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56" applyFont="1" applyFill="1">
      <alignment/>
      <protection/>
    </xf>
    <xf numFmtId="0" fontId="7" fillId="0" borderId="0" xfId="56" applyFont="1" applyBorder="1">
      <alignment/>
      <protection/>
    </xf>
    <xf numFmtId="0" fontId="83" fillId="0" borderId="0" xfId="57" applyFont="1">
      <alignment/>
      <protection/>
    </xf>
    <xf numFmtId="0" fontId="84" fillId="0" borderId="0" xfId="0" applyFont="1" applyBorder="1" applyAlignment="1">
      <alignment/>
    </xf>
    <xf numFmtId="189" fontId="7" fillId="0" borderId="12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/>
      <protection/>
    </xf>
    <xf numFmtId="0" fontId="11" fillId="0" borderId="0" xfId="0" applyFont="1" applyFill="1" applyBorder="1" applyAlignment="1">
      <alignment/>
    </xf>
    <xf numFmtId="0" fontId="5" fillId="0" borderId="0" xfId="56" applyFont="1">
      <alignment/>
      <protection/>
    </xf>
    <xf numFmtId="189" fontId="7" fillId="0" borderId="11" xfId="57" applyNumberFormat="1" applyFont="1" applyBorder="1" applyAlignment="1">
      <alignment horizontal="right"/>
      <protection/>
    </xf>
    <xf numFmtId="9" fontId="7" fillId="0" borderId="10" xfId="57" applyNumberFormat="1" applyFont="1" applyFill="1" applyBorder="1">
      <alignment/>
      <protection/>
    </xf>
    <xf numFmtId="0" fontId="10" fillId="0" borderId="10" xfId="57" applyNumberFormat="1" applyFont="1" applyFill="1" applyBorder="1">
      <alignment/>
      <protection/>
    </xf>
    <xf numFmtId="0" fontId="7" fillId="0" borderId="10" xfId="57" applyFont="1" applyFill="1" applyBorder="1">
      <alignment/>
      <protection/>
    </xf>
    <xf numFmtId="188" fontId="7" fillId="0" borderId="10" xfId="57" applyNumberFormat="1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92" fontId="7" fillId="0" borderId="0" xfId="57" applyNumberFormat="1" applyFont="1" applyFill="1" applyBorder="1">
      <alignment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0" xfId="56" applyFont="1" applyFill="1">
      <alignment/>
      <protection/>
    </xf>
    <xf numFmtId="0" fontId="12" fillId="0" borderId="0" xfId="0" applyFont="1" applyFill="1" applyAlignment="1">
      <alignment horizontal="left"/>
    </xf>
    <xf numFmtId="0" fontId="9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12" fillId="0" borderId="0" xfId="0" applyFont="1" applyFill="1" applyAlignment="1">
      <alignment horizontal="center"/>
    </xf>
    <xf numFmtId="0" fontId="7" fillId="0" borderId="0" xfId="57" applyFont="1" applyFill="1" applyAlignment="1">
      <alignment/>
      <protection/>
    </xf>
    <xf numFmtId="0" fontId="7" fillId="0" borderId="0" xfId="57" applyFont="1" applyFill="1" applyAlignment="1">
      <alignment horizontal="center"/>
      <protection/>
    </xf>
    <xf numFmtId="192" fontId="7" fillId="0" borderId="0" xfId="57" applyNumberFormat="1" applyFont="1" applyFill="1">
      <alignment/>
      <protection/>
    </xf>
    <xf numFmtId="188" fontId="9" fillId="0" borderId="0" xfId="57" applyNumberFormat="1" applyFont="1" applyFill="1">
      <alignment/>
      <protection/>
    </xf>
    <xf numFmtId="0" fontId="2" fillId="0" borderId="0" xfId="57" applyFill="1">
      <alignment/>
      <protection/>
    </xf>
    <xf numFmtId="0" fontId="7" fillId="0" borderId="10" xfId="57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/>
      <protection/>
    </xf>
    <xf numFmtId="192" fontId="85" fillId="0" borderId="0" xfId="57" applyNumberFormat="1" applyFont="1" applyFill="1" applyBorder="1">
      <alignment/>
      <protection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NumberFormat="1" applyFont="1" applyFill="1" applyBorder="1">
      <alignment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56" applyFont="1" applyFill="1">
      <alignment/>
      <protection/>
    </xf>
    <xf numFmtId="0" fontId="88" fillId="0" borderId="0" xfId="56" applyFont="1">
      <alignment/>
      <protection/>
    </xf>
    <xf numFmtId="0" fontId="88" fillId="0" borderId="0" xfId="57" applyFont="1">
      <alignment/>
      <protection/>
    </xf>
    <xf numFmtId="0" fontId="88" fillId="0" borderId="0" xfId="57" applyFont="1" applyBorder="1">
      <alignment/>
      <protection/>
    </xf>
    <xf numFmtId="0" fontId="89" fillId="0" borderId="0" xfId="57" applyFont="1" applyBorder="1" applyAlignment="1">
      <alignment horizontal="left"/>
      <protection/>
    </xf>
    <xf numFmtId="0" fontId="88" fillId="0" borderId="0" xfId="57" applyFont="1" applyBorder="1" applyAlignment="1">
      <alignment horizontal="left"/>
      <protection/>
    </xf>
    <xf numFmtId="0" fontId="88" fillId="0" borderId="10" xfId="57" applyFont="1" applyBorder="1">
      <alignment/>
      <protection/>
    </xf>
    <xf numFmtId="0" fontId="88" fillId="0" borderId="11" xfId="57" applyFont="1" applyBorder="1">
      <alignment/>
      <protection/>
    </xf>
    <xf numFmtId="0" fontId="84" fillId="0" borderId="13" xfId="0" applyFont="1" applyBorder="1" applyAlignment="1">
      <alignment/>
    </xf>
    <xf numFmtId="0" fontId="82" fillId="0" borderId="13" xfId="0" applyFont="1" applyFill="1" applyBorder="1" applyAlignment="1">
      <alignment/>
    </xf>
    <xf numFmtId="0" fontId="82" fillId="0" borderId="13" xfId="54" applyFont="1" applyBorder="1" applyAlignment="1">
      <alignment horizontal="center"/>
      <protection/>
    </xf>
    <xf numFmtId="0" fontId="82" fillId="0" borderId="13" xfId="0" applyFont="1" applyBorder="1" applyAlignment="1">
      <alignment/>
    </xf>
    <xf numFmtId="0" fontId="7" fillId="0" borderId="13" xfId="57" applyFont="1" applyBorder="1">
      <alignment/>
      <protection/>
    </xf>
    <xf numFmtId="188" fontId="9" fillId="0" borderId="13" xfId="57" applyNumberFormat="1" applyFont="1" applyFill="1" applyBorder="1">
      <alignment/>
      <protection/>
    </xf>
    <xf numFmtId="189" fontId="9" fillId="0" borderId="13" xfId="57" applyNumberFormat="1" applyFont="1" applyBorder="1">
      <alignment/>
      <protection/>
    </xf>
    <xf numFmtId="0" fontId="13" fillId="0" borderId="13" xfId="57" applyFont="1" applyBorder="1">
      <alignment/>
      <protection/>
    </xf>
    <xf numFmtId="188" fontId="9" fillId="0" borderId="13" xfId="57" applyNumberFormat="1" applyFont="1" applyBorder="1">
      <alignment/>
      <protection/>
    </xf>
    <xf numFmtId="188" fontId="7" fillId="0" borderId="13" xfId="57" applyNumberFormat="1" applyFont="1" applyFill="1" applyBorder="1">
      <alignment/>
      <protection/>
    </xf>
    <xf numFmtId="189" fontId="7" fillId="0" borderId="13" xfId="57" applyNumberFormat="1" applyFont="1" applyBorder="1">
      <alignment/>
      <protection/>
    </xf>
    <xf numFmtId="0" fontId="10" fillId="0" borderId="13" xfId="57" applyFont="1" applyBorder="1">
      <alignment/>
      <protection/>
    </xf>
    <xf numFmtId="188" fontId="7" fillId="0" borderId="13" xfId="57" applyNumberFormat="1" applyFont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0" fillId="0" borderId="0" xfId="53" applyFont="1" applyAlignment="1">
      <alignment horizontal="center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/>
      <protection/>
    </xf>
    <xf numFmtId="0" fontId="21" fillId="0" borderId="14" xfId="53" applyNumberFormat="1" applyFont="1" applyBorder="1" applyAlignment="1">
      <alignment horizontal="center" vertical="center"/>
      <protection/>
    </xf>
    <xf numFmtId="0" fontId="21" fillId="33" borderId="14" xfId="53" applyFont="1" applyFill="1" applyBorder="1" applyAlignment="1">
      <alignment horizontal="center" vertical="center"/>
      <protection/>
    </xf>
    <xf numFmtId="188" fontId="21" fillId="0" borderId="14" xfId="53" applyNumberFormat="1" applyFont="1" applyBorder="1" applyAlignment="1">
      <alignment horizontal="center" vertical="center"/>
      <protection/>
    </xf>
    <xf numFmtId="0" fontId="90" fillId="0" borderId="0" xfId="53" applyFont="1">
      <alignment/>
      <protection/>
    </xf>
    <xf numFmtId="0" fontId="64" fillId="0" borderId="0" xfId="53">
      <alignment/>
      <protection/>
    </xf>
    <xf numFmtId="0" fontId="22" fillId="0" borderId="14" xfId="0" applyFont="1" applyBorder="1" applyAlignment="1">
      <alignment horizontal="center"/>
    </xf>
    <xf numFmtId="0" fontId="23" fillId="0" borderId="16" xfId="0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4" xfId="55" applyFont="1" applyBorder="1">
      <alignment/>
      <protection/>
    </xf>
    <xf numFmtId="49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7" xfId="0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wrapText="1"/>
    </xf>
    <xf numFmtId="0" fontId="23" fillId="0" borderId="14" xfId="62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91" fillId="0" borderId="14" xfId="0" applyFont="1" applyBorder="1" applyAlignment="1">
      <alignment/>
    </xf>
    <xf numFmtId="0" fontId="24" fillId="0" borderId="0" xfId="57" applyFont="1" applyBorder="1">
      <alignment/>
      <protection/>
    </xf>
    <xf numFmtId="0" fontId="25" fillId="0" borderId="0" xfId="57" applyFont="1" applyBorder="1">
      <alignment/>
      <protection/>
    </xf>
    <xf numFmtId="0" fontId="26" fillId="0" borderId="0" xfId="57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26" fillId="0" borderId="0" xfId="57" applyFont="1" applyAlignment="1">
      <alignment horizontal="left" vertical="center"/>
      <protection/>
    </xf>
    <xf numFmtId="0" fontId="26" fillId="0" borderId="0" xfId="57" applyFont="1">
      <alignment/>
      <protection/>
    </xf>
    <xf numFmtId="0" fontId="58" fillId="0" borderId="0" xfId="57" applyFont="1">
      <alignment/>
      <protection/>
    </xf>
    <xf numFmtId="0" fontId="58" fillId="0" borderId="0" xfId="57" applyFont="1" applyFill="1" applyAlignment="1">
      <alignment horizontal="right"/>
      <protection/>
    </xf>
    <xf numFmtId="0" fontId="59" fillId="0" borderId="0" xfId="57" applyFont="1" applyAlignment="1">
      <alignment horizontal="left" vertical="center"/>
      <protection/>
    </xf>
    <xf numFmtId="0" fontId="59" fillId="0" borderId="0" xfId="57" applyFont="1">
      <alignment/>
      <protection/>
    </xf>
    <xf numFmtId="0" fontId="60" fillId="0" borderId="0" xfId="57" applyFont="1" applyFill="1">
      <alignment/>
      <protection/>
    </xf>
    <xf numFmtId="0" fontId="59" fillId="0" borderId="0" xfId="57" applyFont="1" applyFill="1">
      <alignment/>
      <protection/>
    </xf>
    <xf numFmtId="0" fontId="86" fillId="0" borderId="0" xfId="0" applyFont="1" applyFill="1" applyBorder="1" applyAlignment="1">
      <alignment/>
    </xf>
    <xf numFmtId="0" fontId="86" fillId="0" borderId="0" xfId="55" applyFont="1" applyFill="1" applyBorder="1" applyAlignment="1">
      <alignment horizontal="center"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 horizontal="left" vertical="center"/>
    </xf>
    <xf numFmtId="0" fontId="84" fillId="0" borderId="0" xfId="54" applyFont="1" applyBorder="1" applyAlignment="1">
      <alignment horizontal="center" vertical="center"/>
      <protection/>
    </xf>
    <xf numFmtId="0" fontId="92" fillId="0" borderId="0" xfId="57" applyFont="1" applyFill="1" applyBorder="1" applyAlignment="1">
      <alignment horizontal="right"/>
      <protection/>
    </xf>
    <xf numFmtId="0" fontId="88" fillId="0" borderId="0" xfId="57" applyFont="1" applyFill="1" applyBorder="1">
      <alignment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vertical="center" wrapText="1"/>
    </xf>
    <xf numFmtId="0" fontId="88" fillId="0" borderId="0" xfId="57" applyFont="1" applyFill="1" applyBorder="1" applyAlignment="1">
      <alignment horizontal="left"/>
      <protection/>
    </xf>
    <xf numFmtId="0" fontId="88" fillId="0" borderId="0" xfId="57" applyFont="1" applyFill="1" applyBorder="1" applyAlignment="1">
      <alignment/>
      <protection/>
    </xf>
    <xf numFmtId="0" fontId="88" fillId="0" borderId="0" xfId="57" applyFont="1" applyFill="1">
      <alignment/>
      <protection/>
    </xf>
    <xf numFmtId="0" fontId="88" fillId="0" borderId="0" xfId="57" applyFont="1" applyFill="1" applyAlignment="1">
      <alignment/>
      <protection/>
    </xf>
    <xf numFmtId="0" fontId="58" fillId="0" borderId="0" xfId="57" applyFont="1" applyAlignment="1">
      <alignment horizontal="center" vertical="center"/>
      <protection/>
    </xf>
    <xf numFmtId="0" fontId="90" fillId="0" borderId="15" xfId="53" applyFont="1" applyBorder="1" applyAlignment="1">
      <alignment/>
      <protection/>
    </xf>
    <xf numFmtId="0" fontId="7" fillId="34" borderId="0" xfId="57" applyFont="1" applyFill="1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90" fillId="0" borderId="14" xfId="0" applyNumberFormat="1" applyFont="1" applyBorder="1" applyAlignment="1">
      <alignment horizontal="center"/>
    </xf>
    <xf numFmtId="0" fontId="90" fillId="0" borderId="14" xfId="62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1" fillId="0" borderId="0" xfId="56" applyFont="1" applyAlignment="1">
      <alignment horizontal="center" vertical="center"/>
      <protection/>
    </xf>
    <xf numFmtId="0" fontId="29" fillId="0" borderId="0" xfId="56" applyFont="1" applyAlignment="1">
      <alignment horizontal="center" vertical="center"/>
      <protection/>
    </xf>
    <xf numFmtId="0" fontId="90" fillId="0" borderId="14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/>
      <protection/>
    </xf>
    <xf numFmtId="0" fontId="90" fillId="0" borderId="15" xfId="53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93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" fillId="0" borderId="14" xfId="57" applyFont="1" applyBorder="1">
      <alignment/>
      <protection/>
    </xf>
    <xf numFmtId="0" fontId="19" fillId="0" borderId="14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62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19" fillId="0" borderId="14" xfId="55" applyFont="1" applyBorder="1">
      <alignment/>
      <protection/>
    </xf>
    <xf numFmtId="0" fontId="19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vertical="center"/>
    </xf>
    <xf numFmtId="0" fontId="27" fillId="0" borderId="0" xfId="57" applyFont="1" applyBorder="1">
      <alignment/>
      <protection/>
    </xf>
    <xf numFmtId="0" fontId="90" fillId="0" borderId="15" xfId="53" applyFont="1" applyBorder="1" applyAlignment="1">
      <alignment/>
      <protection/>
    </xf>
    <xf numFmtId="0" fontId="6" fillId="0" borderId="14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90" fillId="0" borderId="14" xfId="0" applyNumberFormat="1" applyFont="1" applyBorder="1" applyAlignment="1">
      <alignment horizontal="center" vertical="center"/>
    </xf>
    <xf numFmtId="0" fontId="90" fillId="0" borderId="14" xfId="6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3" fillId="0" borderId="14" xfId="57" applyFont="1" applyBorder="1">
      <alignment/>
      <protection/>
    </xf>
    <xf numFmtId="0" fontId="93" fillId="0" borderId="14" xfId="57" applyFont="1" applyFill="1" applyBorder="1" applyAlignment="1">
      <alignment horizontal="left"/>
      <protection/>
    </xf>
    <xf numFmtId="0" fontId="93" fillId="0" borderId="14" xfId="0" applyFont="1" applyBorder="1" applyAlignment="1">
      <alignment horizontal="left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left" vertical="center"/>
    </xf>
    <xf numFmtId="0" fontId="93" fillId="0" borderId="14" xfId="54" applyFont="1" applyBorder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2" fillId="0" borderId="0" xfId="57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19" fillId="0" borderId="14" xfId="57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 horizontal="center"/>
      <protection/>
    </xf>
    <xf numFmtId="0" fontId="26" fillId="0" borderId="0" xfId="57" applyFont="1" applyAlignment="1">
      <alignment horizontal="center" vertical="center"/>
      <protection/>
    </xf>
    <xf numFmtId="0" fontId="59" fillId="0" borderId="0" xfId="57" applyFont="1" applyAlignment="1">
      <alignment horizontal="center" vertical="center"/>
      <protection/>
    </xf>
    <xf numFmtId="0" fontId="84" fillId="0" borderId="0" xfId="0" applyFont="1" applyFill="1" applyBorder="1" applyAlignment="1">
      <alignment horizontal="center"/>
    </xf>
    <xf numFmtId="0" fontId="93" fillId="0" borderId="14" xfId="57" applyFont="1" applyFill="1" applyBorder="1" applyAlignment="1">
      <alignment horizontal="center"/>
      <protection/>
    </xf>
    <xf numFmtId="0" fontId="93" fillId="0" borderId="14" xfId="0" applyFont="1" applyBorder="1" applyAlignment="1">
      <alignment horizontal="center"/>
    </xf>
    <xf numFmtId="0" fontId="88" fillId="0" borderId="0" xfId="57" applyFont="1" applyFill="1" applyBorder="1" applyAlignment="1">
      <alignment horizontal="center"/>
      <protection/>
    </xf>
    <xf numFmtId="0" fontId="84" fillId="0" borderId="0" xfId="0" applyFont="1" applyBorder="1" applyAlignment="1">
      <alignment horizontal="center"/>
    </xf>
    <xf numFmtId="0" fontId="88" fillId="0" borderId="0" xfId="57" applyFont="1" applyFill="1" applyAlignment="1">
      <alignment horizontal="center"/>
      <protection/>
    </xf>
    <xf numFmtId="0" fontId="86" fillId="0" borderId="0" xfId="55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57" applyFont="1" applyFill="1" applyAlignment="1">
      <alignment horizontal="center" vertical="center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58" fillId="0" borderId="0" xfId="57" applyFont="1" applyFill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3" fillId="0" borderId="14" xfId="57" applyFont="1" applyFill="1" applyBorder="1" applyAlignment="1">
      <alignment horizontal="center" vertical="center"/>
      <protection/>
    </xf>
    <xf numFmtId="0" fontId="88" fillId="0" borderId="0" xfId="57" applyFont="1" applyBorder="1" applyAlignment="1">
      <alignment horizontal="center" vertical="center"/>
      <protection/>
    </xf>
    <xf numFmtId="0" fontId="88" fillId="0" borderId="0" xfId="57" applyFont="1" applyFill="1" applyBorder="1" applyAlignment="1">
      <alignment horizontal="center" vertical="center"/>
      <protection/>
    </xf>
    <xf numFmtId="0" fontId="88" fillId="0" borderId="0" xfId="57" applyFont="1" applyFill="1" applyAlignment="1">
      <alignment horizontal="center" vertical="center"/>
      <protection/>
    </xf>
    <xf numFmtId="0" fontId="90" fillId="0" borderId="14" xfId="57" applyFont="1" applyBorder="1">
      <alignment/>
      <protection/>
    </xf>
    <xf numFmtId="0" fontId="90" fillId="0" borderId="14" xfId="0" applyFont="1" applyFill="1" applyBorder="1" applyAlignment="1">
      <alignment/>
    </xf>
    <xf numFmtId="0" fontId="21" fillId="0" borderId="14" xfId="57" applyFont="1" applyBorder="1" applyAlignment="1">
      <alignment horizontal="center" vertical="center"/>
      <protection/>
    </xf>
    <xf numFmtId="0" fontId="90" fillId="0" borderId="14" xfId="0" applyFont="1" applyBorder="1" applyAlignment="1">
      <alignment horizontal="left" vertical="center"/>
    </xf>
    <xf numFmtId="0" fontId="93" fillId="0" borderId="14" xfId="0" applyFont="1" applyBorder="1" applyAlignment="1">
      <alignment horizontal="left" vertical="center"/>
    </xf>
    <xf numFmtId="0" fontId="93" fillId="0" borderId="0" xfId="57" applyFont="1" applyBorder="1">
      <alignment/>
      <protection/>
    </xf>
    <xf numFmtId="0" fontId="93" fillId="0" borderId="0" xfId="57" applyFont="1" applyFill="1" applyBorder="1" applyAlignment="1">
      <alignment horizontal="left"/>
      <protection/>
    </xf>
    <xf numFmtId="0" fontId="93" fillId="0" borderId="0" xfId="57" applyFont="1" applyFill="1" applyBorder="1" applyAlignment="1">
      <alignment horizontal="center" vertical="center"/>
      <protection/>
    </xf>
    <xf numFmtId="0" fontId="93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vertical="center"/>
      <protection/>
    </xf>
    <xf numFmtId="0" fontId="93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/>
    </xf>
    <xf numFmtId="0" fontId="93" fillId="0" borderId="0" xfId="0" applyFont="1" applyBorder="1" applyAlignment="1">
      <alignment horizontal="left" vertical="center"/>
    </xf>
    <xf numFmtId="0" fontId="93" fillId="0" borderId="0" xfId="54" applyFont="1" applyBorder="1" applyAlignment="1">
      <alignment horizontal="center" vertical="center"/>
      <protection/>
    </xf>
    <xf numFmtId="0" fontId="19" fillId="0" borderId="0" xfId="57" applyFont="1" applyBorder="1">
      <alignment/>
      <protection/>
    </xf>
    <xf numFmtId="0" fontId="93" fillId="0" borderId="14" xfId="57" applyFont="1" applyFill="1" applyBorder="1" applyAlignment="1">
      <alignment horizontal="left"/>
      <protection/>
    </xf>
    <xf numFmtId="0" fontId="19" fillId="0" borderId="0" xfId="57" applyFont="1">
      <alignment/>
      <protection/>
    </xf>
    <xf numFmtId="0" fontId="93" fillId="0" borderId="14" xfId="0" applyFont="1" applyBorder="1" applyAlignment="1">
      <alignment horizontal="left" vertical="center" wrapText="1"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 wrapText="1"/>
    </xf>
    <xf numFmtId="0" fontId="2" fillId="0" borderId="0" xfId="57" applyFont="1" applyFill="1">
      <alignment/>
      <protection/>
    </xf>
    <xf numFmtId="0" fontId="93" fillId="0" borderId="0" xfId="57" applyFont="1" applyFill="1" applyBorder="1" applyAlignment="1">
      <alignment horizontal="right"/>
      <protection/>
    </xf>
    <xf numFmtId="0" fontId="93" fillId="0" borderId="0" xfId="57" applyFont="1" applyFill="1" applyBorder="1">
      <alignment/>
      <protection/>
    </xf>
    <xf numFmtId="0" fontId="93" fillId="0" borderId="0" xfId="0" applyFont="1" applyFill="1" applyBorder="1" applyAlignment="1">
      <alignment/>
    </xf>
    <xf numFmtId="0" fontId="93" fillId="0" borderId="0" xfId="57" applyFont="1" applyFill="1" applyBorder="1" applyAlignment="1">
      <alignment horizontal="left"/>
      <protection/>
    </xf>
    <xf numFmtId="0" fontId="93" fillId="0" borderId="0" xfId="57" applyFont="1" applyFill="1">
      <alignment/>
      <protection/>
    </xf>
    <xf numFmtId="0" fontId="93" fillId="0" borderId="0" xfId="57" applyFont="1" applyFill="1" applyAlignment="1">
      <alignment horizontal="left"/>
      <protection/>
    </xf>
    <xf numFmtId="0" fontId="93" fillId="0" borderId="0" xfId="0" applyFont="1" applyFill="1" applyBorder="1" applyAlignment="1">
      <alignment horizontal="left"/>
    </xf>
    <xf numFmtId="0" fontId="19" fillId="0" borderId="0" xfId="57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30" fillId="0" borderId="0" xfId="57" applyFont="1" applyBorder="1">
      <alignment/>
      <protection/>
    </xf>
    <xf numFmtId="0" fontId="94" fillId="0" borderId="14" xfId="57" applyFont="1" applyBorder="1">
      <alignment/>
      <protection/>
    </xf>
    <xf numFmtId="0" fontId="94" fillId="0" borderId="14" xfId="0" applyFont="1" applyBorder="1" applyAlignment="1">
      <alignment horizontal="left" vertical="center"/>
    </xf>
    <xf numFmtId="0" fontId="94" fillId="0" borderId="14" xfId="0" applyFont="1" applyFill="1" applyBorder="1" applyAlignment="1">
      <alignment/>
    </xf>
    <xf numFmtId="0" fontId="94" fillId="0" borderId="0" xfId="57" applyFont="1" applyBorder="1">
      <alignment/>
      <protection/>
    </xf>
    <xf numFmtId="0" fontId="94" fillId="0" borderId="0" xfId="0" applyFont="1" applyBorder="1" applyAlignment="1">
      <alignment horizontal="left" vertical="center"/>
    </xf>
    <xf numFmtId="0" fontId="9" fillId="0" borderId="0" xfId="57" applyFont="1" applyFill="1" applyBorder="1" applyAlignment="1">
      <alignment horizontal="right"/>
      <protection/>
    </xf>
    <xf numFmtId="0" fontId="19" fillId="0" borderId="0" xfId="57" applyFont="1" applyFill="1">
      <alignment/>
      <protection/>
    </xf>
    <xf numFmtId="0" fontId="94" fillId="0" borderId="0" xfId="57" applyFont="1" applyFill="1" applyBorder="1" applyAlignment="1">
      <alignment horizontal="left"/>
      <protection/>
    </xf>
    <xf numFmtId="0" fontId="94" fillId="0" borderId="0" xfId="57" applyFont="1" applyFill="1" applyBorder="1">
      <alignment/>
      <protection/>
    </xf>
    <xf numFmtId="0" fontId="94" fillId="0" borderId="0" xfId="0" applyFont="1" applyBorder="1" applyAlignment="1">
      <alignment/>
    </xf>
    <xf numFmtId="0" fontId="94" fillId="0" borderId="0" xfId="54" applyFont="1" applyBorder="1" applyAlignment="1">
      <alignment horizontal="center" vertical="center"/>
      <protection/>
    </xf>
    <xf numFmtId="0" fontId="94" fillId="0" borderId="0" xfId="57" applyFont="1" applyFill="1">
      <alignment/>
      <protection/>
    </xf>
    <xf numFmtId="0" fontId="94" fillId="0" borderId="0" xfId="0" applyFont="1" applyBorder="1" applyAlignment="1">
      <alignment horizontal="center" vertical="center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center" vertical="center" wrapText="1"/>
    </xf>
    <xf numFmtId="0" fontId="94" fillId="0" borderId="14" xfId="0" applyFont="1" applyBorder="1" applyAlignment="1">
      <alignment/>
    </xf>
    <xf numFmtId="0" fontId="94" fillId="0" borderId="14" xfId="54" applyFont="1" applyBorder="1" applyAlignment="1">
      <alignment horizontal="center" vertical="center"/>
      <protection/>
    </xf>
    <xf numFmtId="0" fontId="94" fillId="0" borderId="14" xfId="57" applyFont="1" applyFill="1" applyBorder="1" applyAlignment="1">
      <alignment horizontal="left"/>
      <protection/>
    </xf>
    <xf numFmtId="0" fontId="94" fillId="0" borderId="14" xfId="57" applyFont="1" applyFill="1" applyBorder="1" applyAlignment="1">
      <alignment/>
      <protection/>
    </xf>
    <xf numFmtId="0" fontId="94" fillId="0" borderId="14" xfId="55" applyFont="1" applyFill="1" applyBorder="1" applyAlignment="1">
      <alignment horizontal="center"/>
      <protection/>
    </xf>
    <xf numFmtId="0" fontId="94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left"/>
      <protection/>
    </xf>
    <xf numFmtId="0" fontId="21" fillId="0" borderId="18" xfId="55" applyFont="1" applyBorder="1" applyAlignment="1">
      <alignment horizontal="left"/>
      <protection/>
    </xf>
    <xf numFmtId="0" fontId="21" fillId="0" borderId="15" xfId="55" applyFont="1" applyBorder="1" applyAlignment="1">
      <alignment horizontal="left"/>
      <protection/>
    </xf>
    <xf numFmtId="0" fontId="21" fillId="0" borderId="18" xfId="53" applyFont="1" applyBorder="1" applyAlignment="1">
      <alignment/>
      <protection/>
    </xf>
    <xf numFmtId="0" fontId="21" fillId="0" borderId="15" xfId="53" applyFont="1" applyBorder="1" applyAlignment="1">
      <alignment/>
      <protection/>
    </xf>
    <xf numFmtId="0" fontId="90" fillId="0" borderId="18" xfId="53" applyFont="1" applyBorder="1" applyAlignment="1">
      <alignment/>
      <protection/>
    </xf>
    <xf numFmtId="0" fontId="90" fillId="0" borderId="15" xfId="53" applyFont="1" applyBorder="1" applyAlignment="1">
      <alignment/>
      <protection/>
    </xf>
    <xf numFmtId="0" fontId="21" fillId="0" borderId="14" xfId="53" applyFont="1" applyBorder="1" applyAlignment="1">
      <alignment horizontal="left"/>
      <protection/>
    </xf>
    <xf numFmtId="0" fontId="90" fillId="0" borderId="14" xfId="53" applyFont="1" applyBorder="1" applyAlignment="1">
      <alignment/>
      <protection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4" xfId="55" applyFont="1" applyBorder="1" applyAlignment="1">
      <alignment horizontal="left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Zayvka" xfId="54"/>
    <cellStyle name="Обычный_Zayvka 2" xfId="55"/>
    <cellStyle name="Обычный_старт" xfId="56"/>
    <cellStyle name="Обычный_ЧЕМП_ПЕР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SSR_99\COMPETIT\EUROP99\SP\DUET_S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45;&#1044;&#1045;&#1056;&#1040;&#1062;&#1048;&#1071;\&#1057;&#1086;&#1088;&#1077;&#1074;&#1085;&#1086;&#1074;&#1072;&#1085;&#1080;&#1103;\2013%20&#1043;&#1054;&#1044;\2013_12_&#1063;&#1077;&#1084;&#1087;%20&#1080;%20&#1055;&#1077;&#1088;&#1074;\2013_12_&#1063;&#1077;&#1084;&#1087;%20&#1080;%20&#1055;&#1077;&#1088;&#1074;_&#1087;&#1086;&#1089;&#1083;&#1077;&#1076;&#1085;&#1080;&#1081;\&#1055;&#1056;&#1054;&#1058;&#1054;&#1050;&#1054;&#1051;_&#1063;&#1055;&#1050;_00%20&#1080;%20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e_TPR"/>
      <sheetName val="MAIN MENUE"/>
      <sheetName val="START"/>
      <sheetName val="St_List_F"/>
      <sheetName val="St_List_T"/>
      <sheetName val="Free_Duet"/>
      <sheetName val="D_RES"/>
      <sheetName val="Tech_Duet"/>
      <sheetName val="Tech_T"/>
      <sheetName val="Tech_A"/>
      <sheetName val="Free_T"/>
      <sheetName val="Free_A"/>
      <sheetName val="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_СОЛО ТЕХ_рез"/>
      <sheetName val="солоПП рез"/>
      <sheetName val="дуэтТЕХ рез"/>
      <sheetName val="дуэтПП рез"/>
      <sheetName val="группа рез"/>
      <sheetName val="комби рез"/>
      <sheetName val="солоТЕХ ОЦ"/>
      <sheetName val="дуэтТЕХ ОЦ"/>
      <sheetName val="солоПП ОЦ"/>
      <sheetName val="дуэтПП ОЦЕНКИ"/>
      <sheetName val="группа оцен"/>
      <sheetName val="комби о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J43"/>
  <sheetViews>
    <sheetView zoomScalePageLayoutView="0" workbookViewId="0" topLeftCell="A13">
      <selection activeCell="P28" sqref="P28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12.875" style="0" customWidth="1"/>
    <col min="8" max="8" width="15.625" style="0" customWidth="1"/>
    <col min="10" max="10" width="9.125" style="0" customWidth="1"/>
  </cols>
  <sheetData>
    <row r="18" spans="2:10" s="79" customFormat="1" ht="30">
      <c r="B18" s="319" t="s">
        <v>40</v>
      </c>
      <c r="C18" s="319"/>
      <c r="D18" s="319"/>
      <c r="E18" s="319"/>
      <c r="F18" s="319"/>
      <c r="G18" s="319"/>
      <c r="H18" s="319"/>
      <c r="I18" s="319"/>
      <c r="J18" s="319"/>
    </row>
    <row r="19" spans="2:10" s="80" customFormat="1" ht="20.25">
      <c r="B19" s="123"/>
      <c r="C19" s="123"/>
      <c r="D19" s="320" t="s">
        <v>34</v>
      </c>
      <c r="E19" s="320"/>
      <c r="F19" s="320"/>
      <c r="G19" s="320"/>
      <c r="H19" s="320"/>
      <c r="I19" s="123"/>
      <c r="J19" s="123"/>
    </row>
    <row r="20" spans="2:10" ht="30">
      <c r="B20" s="124"/>
      <c r="C20" s="124"/>
      <c r="D20" s="319" t="s">
        <v>41</v>
      </c>
      <c r="E20" s="319"/>
      <c r="F20" s="319"/>
      <c r="G20" s="319"/>
      <c r="H20" s="319"/>
      <c r="I20" s="124"/>
      <c r="J20" s="124"/>
    </row>
    <row r="21" spans="2:10" ht="12.75">
      <c r="B21" s="124"/>
      <c r="C21" s="124"/>
      <c r="D21" s="124"/>
      <c r="E21" s="124"/>
      <c r="F21" s="124"/>
      <c r="G21" s="124"/>
      <c r="H21" s="124"/>
      <c r="I21" s="124"/>
      <c r="J21" s="124"/>
    </row>
    <row r="22" spans="2:10" ht="30.75">
      <c r="B22" s="124"/>
      <c r="C22" s="124"/>
      <c r="D22" s="317" t="s">
        <v>28</v>
      </c>
      <c r="E22" s="317"/>
      <c r="F22" s="317"/>
      <c r="G22" s="317"/>
      <c r="H22" s="317"/>
      <c r="I22" s="124"/>
      <c r="J22" s="124"/>
    </row>
    <row r="23" spans="2:10" ht="12.75">
      <c r="B23" s="124"/>
      <c r="C23" s="124"/>
      <c r="D23" s="124"/>
      <c r="E23" s="124"/>
      <c r="F23" s="124"/>
      <c r="G23" s="124"/>
      <c r="H23" s="124"/>
      <c r="I23" s="124"/>
      <c r="J23" s="124"/>
    </row>
    <row r="24" spans="2:10" s="1" customFormat="1" ht="15.75">
      <c r="B24" s="125"/>
      <c r="C24" s="125"/>
      <c r="D24" s="318" t="s">
        <v>85</v>
      </c>
      <c r="E24" s="318"/>
      <c r="F24" s="318"/>
      <c r="G24" s="318"/>
      <c r="H24" s="318"/>
      <c r="I24" s="125"/>
      <c r="J24" s="125"/>
    </row>
    <row r="25" spans="2:10" s="1" customFormat="1" ht="15.75">
      <c r="B25" s="125"/>
      <c r="C25" s="125"/>
      <c r="D25" s="318" t="s">
        <v>42</v>
      </c>
      <c r="E25" s="318"/>
      <c r="F25" s="318"/>
      <c r="G25" s="318"/>
      <c r="H25" s="318"/>
      <c r="I25" s="125"/>
      <c r="J25" s="125"/>
    </row>
    <row r="26" spans="2:10" s="1" customFormat="1" ht="15.75">
      <c r="B26" s="125"/>
      <c r="C26" s="125"/>
      <c r="D26" s="318" t="s">
        <v>43</v>
      </c>
      <c r="E26" s="318"/>
      <c r="F26" s="318"/>
      <c r="G26" s="318"/>
      <c r="H26" s="318"/>
      <c r="I26" s="125"/>
      <c r="J26" s="125"/>
    </row>
    <row r="27" spans="4:8" ht="12.75">
      <c r="D27" s="81"/>
      <c r="E27" s="81"/>
      <c r="F27" s="81"/>
      <c r="G27" s="81"/>
      <c r="H27" s="81"/>
    </row>
    <row r="28" spans="4:8" ht="12.75">
      <c r="D28" s="81"/>
      <c r="E28" s="81"/>
      <c r="F28" s="81"/>
      <c r="G28" s="81"/>
      <c r="H28" s="81"/>
    </row>
    <row r="29" spans="4:8" ht="12.75">
      <c r="D29" s="81"/>
      <c r="E29" s="81"/>
      <c r="F29" s="81"/>
      <c r="G29" s="81"/>
      <c r="H29" s="81"/>
    </row>
    <row r="34" s="1" customFormat="1" ht="15"/>
    <row r="35" s="1" customFormat="1" ht="15"/>
    <row r="36" s="1" customFormat="1" ht="15"/>
    <row r="37" s="1" customFormat="1" ht="15"/>
    <row r="41" spans="3:10" ht="18.75">
      <c r="C41" s="126" t="s">
        <v>35</v>
      </c>
      <c r="D41" s="1"/>
      <c r="E41" s="126"/>
      <c r="F41" s="126"/>
      <c r="G41" s="126"/>
      <c r="H41" s="1"/>
      <c r="I41" s="126" t="s">
        <v>44</v>
      </c>
      <c r="J41" s="126"/>
    </row>
    <row r="42" spans="3:10" ht="18.75">
      <c r="C42" s="126"/>
      <c r="D42" s="126"/>
      <c r="E42" s="126"/>
      <c r="F42" s="126"/>
      <c r="G42" s="126"/>
      <c r="H42" s="126"/>
      <c r="I42" s="126"/>
      <c r="J42" s="126"/>
    </row>
    <row r="43" spans="3:10" ht="18.75">
      <c r="C43" s="126" t="s">
        <v>36</v>
      </c>
      <c r="D43" s="1"/>
      <c r="E43" s="126"/>
      <c r="F43" s="126"/>
      <c r="G43" s="126"/>
      <c r="H43" s="1"/>
      <c r="I43" s="126" t="s">
        <v>45</v>
      </c>
      <c r="J43" s="126"/>
    </row>
  </sheetData>
  <sheetProtection/>
  <mergeCells count="7">
    <mergeCell ref="D22:H22"/>
    <mergeCell ref="D24:H24"/>
    <mergeCell ref="D25:H25"/>
    <mergeCell ref="D26:H26"/>
    <mergeCell ref="B18:J18"/>
    <mergeCell ref="D20:H20"/>
    <mergeCell ref="D19:H19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D47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.125" style="9" customWidth="1"/>
    <col min="2" max="2" width="2.375" style="4" customWidth="1"/>
    <col min="3" max="3" width="15.75390625" style="19" customWidth="1"/>
    <col min="4" max="4" width="9.25390625" style="234" bestFit="1" customWidth="1"/>
    <col min="5" max="5" width="9.125" style="2" customWidth="1"/>
    <col min="6" max="6" width="9.25390625" style="2" bestFit="1" customWidth="1"/>
    <col min="7" max="7" width="9.125" style="2" customWidth="1"/>
    <col min="8" max="8" width="9.25390625" style="2" bestFit="1" customWidth="1"/>
    <col min="9" max="16384" width="9.125" style="2" customWidth="1"/>
  </cols>
  <sheetData>
    <row r="1" spans="1:4" s="25" customFormat="1" ht="14.25" customHeight="1">
      <c r="A1" s="33" t="s">
        <v>78</v>
      </c>
      <c r="B1" s="59"/>
      <c r="D1" s="232"/>
    </row>
    <row r="2" spans="1:4" s="26" customFormat="1" ht="15.75">
      <c r="A2" s="33" t="s">
        <v>86</v>
      </c>
      <c r="B2" s="32"/>
      <c r="D2" s="233"/>
    </row>
    <row r="3" spans="1:4" s="25" customFormat="1" ht="15">
      <c r="A3" s="33" t="s">
        <v>87</v>
      </c>
      <c r="B3" s="59"/>
      <c r="D3" s="232"/>
    </row>
    <row r="4" spans="1:4" s="25" customFormat="1" ht="15">
      <c r="A4" s="33"/>
      <c r="B4" s="59"/>
      <c r="C4" s="89"/>
      <c r="D4" s="232"/>
    </row>
    <row r="5" spans="1:4" s="25" customFormat="1" ht="15">
      <c r="A5" s="33" t="s">
        <v>11</v>
      </c>
      <c r="B5" s="59"/>
      <c r="C5" s="89"/>
      <c r="D5" s="232"/>
    </row>
    <row r="6" spans="1:4" s="26" customFormat="1" ht="15.75">
      <c r="A6" s="33" t="s">
        <v>81</v>
      </c>
      <c r="B6" s="64"/>
      <c r="C6" s="87"/>
      <c r="D6" s="233"/>
    </row>
    <row r="7" spans="1:4" s="25" customFormat="1" ht="15">
      <c r="A7" s="33" t="s">
        <v>28</v>
      </c>
      <c r="B7" s="59"/>
      <c r="C7" s="83"/>
      <c r="D7" s="232"/>
    </row>
    <row r="8" ht="12.75">
      <c r="B8" s="3"/>
    </row>
    <row r="9" spans="1:3" ht="12.75">
      <c r="A9" s="158"/>
      <c r="B9" s="158" t="s">
        <v>237</v>
      </c>
      <c r="C9" s="159"/>
    </row>
    <row r="10" spans="1:3" ht="12.75">
      <c r="A10" s="164"/>
      <c r="B10" s="164" t="s">
        <v>13</v>
      </c>
      <c r="C10" s="168" t="s">
        <v>213</v>
      </c>
    </row>
    <row r="11" spans="1:3" ht="12.75">
      <c r="A11" s="164"/>
      <c r="B11" s="164" t="s">
        <v>14</v>
      </c>
      <c r="C11" s="168" t="s">
        <v>238</v>
      </c>
    </row>
    <row r="12" spans="1:3" ht="12.75">
      <c r="A12" s="164"/>
      <c r="B12" s="164" t="s">
        <v>15</v>
      </c>
      <c r="C12" s="168" t="s">
        <v>239</v>
      </c>
    </row>
    <row r="13" spans="1:3" ht="12.75">
      <c r="A13" s="164"/>
      <c r="B13" s="164" t="s">
        <v>16</v>
      </c>
      <c r="C13" s="168" t="s">
        <v>210</v>
      </c>
    </row>
    <row r="14" spans="1:3" ht="12.75">
      <c r="A14" s="164"/>
      <c r="B14" s="164" t="s">
        <v>17</v>
      </c>
      <c r="C14" s="168" t="s">
        <v>44</v>
      </c>
    </row>
    <row r="15" spans="1:4" s="5" customFormat="1" ht="11.25">
      <c r="A15" s="16"/>
      <c r="C15" s="6"/>
      <c r="D15" s="235"/>
    </row>
    <row r="16" spans="3:4" s="5" customFormat="1" ht="11.25">
      <c r="C16" s="6"/>
      <c r="D16" s="235"/>
    </row>
    <row r="17" spans="3:4" s="5" customFormat="1" ht="11.25">
      <c r="C17" s="6"/>
      <c r="D17" s="235"/>
    </row>
    <row r="18" spans="1:4" s="5" customFormat="1" ht="11.25">
      <c r="A18" s="16"/>
      <c r="B18" s="105"/>
      <c r="D18" s="235"/>
    </row>
    <row r="19" spans="1:4" s="5" customFormat="1" ht="15.75">
      <c r="A19" s="16"/>
      <c r="B19" s="262">
        <v>1</v>
      </c>
      <c r="C19" s="263" t="s">
        <v>57</v>
      </c>
      <c r="D19" s="264" t="s">
        <v>235</v>
      </c>
    </row>
    <row r="20" spans="2:4" s="5" customFormat="1" ht="15.75">
      <c r="B20" s="262">
        <v>2</v>
      </c>
      <c r="C20" s="265" t="s">
        <v>232</v>
      </c>
      <c r="D20" s="264" t="s">
        <v>236</v>
      </c>
    </row>
    <row r="21" spans="1:4" s="5" customFormat="1" ht="15.75">
      <c r="A21" s="16"/>
      <c r="B21" s="262">
        <v>3</v>
      </c>
      <c r="C21" s="265" t="s">
        <v>60</v>
      </c>
      <c r="D21" s="264" t="s">
        <v>234</v>
      </c>
    </row>
    <row r="22" spans="1:4" s="5" customFormat="1" ht="15.75">
      <c r="A22" s="16"/>
      <c r="B22" s="262">
        <v>4</v>
      </c>
      <c r="C22" s="263" t="s">
        <v>108</v>
      </c>
      <c r="D22" s="264">
        <v>67</v>
      </c>
    </row>
    <row r="23" spans="1:4" s="5" customFormat="1" ht="15.75">
      <c r="A23" s="16"/>
      <c r="B23" s="262">
        <v>5</v>
      </c>
      <c r="C23" s="263" t="s">
        <v>55</v>
      </c>
      <c r="D23" s="264">
        <v>66</v>
      </c>
    </row>
    <row r="24" spans="1:4" s="5" customFormat="1" ht="11.25">
      <c r="A24" s="16"/>
      <c r="B24" s="105"/>
      <c r="C24" s="176"/>
      <c r="D24" s="235"/>
    </row>
    <row r="25" spans="1:4" s="5" customFormat="1" ht="11.25">
      <c r="A25" s="16"/>
      <c r="B25" s="105"/>
      <c r="C25" s="178"/>
      <c r="D25" s="235"/>
    </row>
    <row r="26" spans="1:4" s="5" customFormat="1" ht="11.25">
      <c r="A26" s="16"/>
      <c r="B26" s="105"/>
      <c r="C26" s="175"/>
      <c r="D26" s="235"/>
    </row>
    <row r="27" spans="1:4" s="5" customFormat="1" ht="11.25">
      <c r="A27" s="16"/>
      <c r="B27" s="105"/>
      <c r="C27" s="176"/>
      <c r="D27" s="235"/>
    </row>
    <row r="28" spans="1:4" s="5" customFormat="1" ht="11.25">
      <c r="A28" s="16"/>
      <c r="B28" s="105"/>
      <c r="C28" s="176"/>
      <c r="D28" s="235"/>
    </row>
    <row r="29" spans="1:4" s="5" customFormat="1" ht="11.25">
      <c r="A29" s="16"/>
      <c r="B29" s="105"/>
      <c r="C29" s="180"/>
      <c r="D29" s="235"/>
    </row>
    <row r="30" spans="1:4" s="5" customFormat="1" ht="11.25">
      <c r="A30" s="16"/>
      <c r="B30" s="105"/>
      <c r="C30" s="175"/>
      <c r="D30" s="235"/>
    </row>
    <row r="31" spans="1:4" s="5" customFormat="1" ht="11.25">
      <c r="A31" s="16"/>
      <c r="B31" s="105"/>
      <c r="C31" s="176"/>
      <c r="D31" s="235"/>
    </row>
    <row r="32" spans="2:4" ht="12.75">
      <c r="B32" s="105"/>
      <c r="C32" s="176"/>
      <c r="D32" s="235"/>
    </row>
    <row r="33" spans="2:3" ht="12.75">
      <c r="B33" s="105"/>
      <c r="C33" s="176"/>
    </row>
    <row r="34" spans="2:3" ht="12.75">
      <c r="B34" s="105"/>
      <c r="C34" s="173"/>
    </row>
    <row r="35" spans="2:3" ht="12.75">
      <c r="B35" s="105"/>
      <c r="C35" s="175"/>
    </row>
    <row r="36" spans="2:3" ht="12.75">
      <c r="B36" s="105"/>
      <c r="C36" s="176"/>
    </row>
    <row r="37" spans="2:3" ht="12.75">
      <c r="B37" s="105"/>
      <c r="C37" s="176"/>
    </row>
    <row r="38" spans="2:3" ht="12.75">
      <c r="B38" s="105"/>
      <c r="C38" s="176"/>
    </row>
    <row r="39" spans="2:3" ht="12.75">
      <c r="B39" s="105"/>
      <c r="C39" s="178"/>
    </row>
    <row r="40" spans="2:3" ht="12.75">
      <c r="B40" s="105"/>
      <c r="C40" s="175"/>
    </row>
    <row r="41" spans="2:3" ht="12.75">
      <c r="B41" s="105"/>
      <c r="C41" s="176"/>
    </row>
    <row r="42" spans="2:3" ht="12.75">
      <c r="B42" s="105"/>
      <c r="C42" s="176"/>
    </row>
    <row r="43" spans="2:3" ht="12.75">
      <c r="B43" s="105"/>
      <c r="C43" s="170"/>
    </row>
    <row r="44" spans="2:3" ht="12.75">
      <c r="B44" s="105"/>
      <c r="C44" s="180"/>
    </row>
    <row r="45" spans="2:3" ht="12.75">
      <c r="B45" s="105"/>
      <c r="C45" s="175"/>
    </row>
    <row r="46" spans="2:3" ht="12.75">
      <c r="B46" s="5"/>
      <c r="C46" s="6"/>
    </row>
    <row r="47" spans="2:3" ht="12.75">
      <c r="B47" s="5"/>
      <c r="C47" s="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X91"/>
  <sheetViews>
    <sheetView tabSelected="1" zoomScalePageLayoutView="0" workbookViewId="0" topLeftCell="A13">
      <selection activeCell="W27" sqref="W27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15.75390625" style="19" customWidth="1"/>
    <col min="4" max="4" width="6.625" style="90" bestFit="1" customWidth="1"/>
    <col min="5" max="5" width="11.125" style="19" customWidth="1"/>
    <col min="6" max="6" width="5.75390625" style="19" customWidth="1"/>
    <col min="7" max="7" width="11.625" style="19" customWidth="1"/>
    <col min="8" max="9" width="3.75390625" style="19" bestFit="1" customWidth="1"/>
    <col min="10" max="10" width="4.00390625" style="19" bestFit="1" customWidth="1"/>
    <col min="11" max="11" width="3.625" style="19" bestFit="1" customWidth="1"/>
    <col min="12" max="12" width="3.75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D1" s="61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D2" s="62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D3" s="61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83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 t="s">
        <v>237</v>
      </c>
      <c r="B9" s="159"/>
      <c r="C9" s="160"/>
      <c r="D9" s="161"/>
      <c r="E9" s="162"/>
      <c r="F9" s="163"/>
      <c r="G9" s="161"/>
      <c r="H9" s="163"/>
      <c r="I9" s="163"/>
      <c r="J9" s="163"/>
      <c r="K9" s="6"/>
      <c r="L9" s="6"/>
      <c r="M9" s="22"/>
      <c r="N9" s="22"/>
      <c r="O9" s="94"/>
      <c r="P9" s="94"/>
      <c r="Q9" s="94"/>
      <c r="R9" s="94"/>
    </row>
    <row r="10" spans="1:18" ht="12.75">
      <c r="A10" s="164" t="s">
        <v>13</v>
      </c>
      <c r="B10" s="168" t="s">
        <v>213</v>
      </c>
      <c r="C10" s="169"/>
      <c r="D10" s="165"/>
      <c r="E10" s="166"/>
      <c r="F10" s="164"/>
      <c r="G10" s="165"/>
      <c r="H10" s="167"/>
      <c r="I10" s="167"/>
      <c r="J10" s="2"/>
      <c r="K10" s="6"/>
      <c r="L10" s="15"/>
      <c r="M10" s="22"/>
      <c r="N10" s="22"/>
      <c r="O10" s="94"/>
      <c r="P10" s="94"/>
      <c r="Q10" s="94"/>
      <c r="R10" s="94"/>
    </row>
    <row r="11" spans="1:18" ht="12.75">
      <c r="A11" s="164" t="s">
        <v>14</v>
      </c>
      <c r="B11" s="168" t="s">
        <v>210</v>
      </c>
      <c r="C11" s="169"/>
      <c r="D11" s="165"/>
      <c r="E11" s="166"/>
      <c r="F11" s="164"/>
      <c r="G11" s="165"/>
      <c r="H11" s="167"/>
      <c r="I11" s="167"/>
      <c r="J11" s="2"/>
      <c r="K11" s="6"/>
      <c r="L11" s="15"/>
      <c r="M11" s="22"/>
      <c r="N11" s="22"/>
      <c r="O11" s="94"/>
      <c r="P11" s="94"/>
      <c r="Q11" s="94"/>
      <c r="R11" s="94"/>
    </row>
    <row r="12" spans="1:18" ht="12.75">
      <c r="A12" s="164" t="s">
        <v>15</v>
      </c>
      <c r="B12" s="168" t="s">
        <v>241</v>
      </c>
      <c r="C12" s="169"/>
      <c r="D12" s="165"/>
      <c r="E12" s="166"/>
      <c r="F12" s="164"/>
      <c r="G12" s="165"/>
      <c r="H12" s="167"/>
      <c r="I12" s="167"/>
      <c r="J12" s="2"/>
      <c r="K12" s="6"/>
      <c r="L12" s="15"/>
      <c r="M12" s="22"/>
      <c r="N12" s="22"/>
      <c r="O12" s="94"/>
      <c r="P12" s="94"/>
      <c r="Q12" s="94"/>
      <c r="R12" s="94"/>
    </row>
    <row r="13" spans="1:18" ht="12.75">
      <c r="A13" s="164" t="s">
        <v>16</v>
      </c>
      <c r="B13" s="168" t="s">
        <v>149</v>
      </c>
      <c r="C13" s="169"/>
      <c r="D13" s="165"/>
      <c r="E13" s="166"/>
      <c r="F13" s="164"/>
      <c r="G13" s="165"/>
      <c r="H13" s="167"/>
      <c r="I13" s="167"/>
      <c r="J13" s="2"/>
      <c r="K13" s="6"/>
      <c r="L13" s="15"/>
      <c r="M13" s="22"/>
      <c r="N13" s="22"/>
      <c r="O13" s="94"/>
      <c r="P13" s="94"/>
      <c r="Q13" s="94"/>
      <c r="R13" s="94"/>
    </row>
    <row r="14" spans="1:18" ht="12.75">
      <c r="A14" s="164" t="s">
        <v>17</v>
      </c>
      <c r="B14" s="168" t="s">
        <v>144</v>
      </c>
      <c r="C14" s="169"/>
      <c r="D14" s="165"/>
      <c r="E14" s="166"/>
      <c r="F14" s="164"/>
      <c r="G14" s="165"/>
      <c r="H14" s="167"/>
      <c r="I14" s="167"/>
      <c r="J14" s="2"/>
      <c r="K14" s="6"/>
      <c r="L14" s="15"/>
      <c r="M14" s="22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231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1:18" s="5" customFormat="1" ht="11.25">
      <c r="A18" s="16"/>
      <c r="B18" s="5">
        <v>1</v>
      </c>
      <c r="C18" s="72" t="s">
        <v>108</v>
      </c>
      <c r="D18" s="96"/>
      <c r="E18" s="52"/>
      <c r="F18" s="22"/>
      <c r="G18" s="22"/>
      <c r="H18" s="22"/>
      <c r="I18" s="6"/>
      <c r="J18" s="6"/>
      <c r="K18" s="6"/>
      <c r="L18" s="6"/>
      <c r="M18" s="6"/>
      <c r="N18" s="6"/>
      <c r="O18" s="7"/>
      <c r="P18" s="6"/>
      <c r="Q18" s="6"/>
      <c r="R18" s="6"/>
    </row>
    <row r="19" spans="1:18" s="5" customFormat="1" ht="11.25">
      <c r="A19" s="16"/>
      <c r="C19" s="43"/>
      <c r="D19" s="49"/>
      <c r="E19" s="42"/>
      <c r="G19" s="10">
        <f>(F18+F19)/2</f>
        <v>0</v>
      </c>
      <c r="H19" s="6"/>
      <c r="I19" s="6"/>
      <c r="J19" s="6"/>
      <c r="K19" s="6"/>
      <c r="L19" s="6"/>
      <c r="M19" s="12"/>
      <c r="N19" s="12"/>
      <c r="O19" s="7"/>
      <c r="P19" s="82">
        <f>SUM(P20:P22)</f>
        <v>69.60000000000001</v>
      </c>
      <c r="Q19" s="82"/>
      <c r="R19" s="56">
        <f>P19+Q19</f>
        <v>69.60000000000001</v>
      </c>
    </row>
    <row r="20" spans="1:18" s="5" customFormat="1" ht="11.25">
      <c r="A20" s="16"/>
      <c r="C20" s="98"/>
      <c r="E20" s="6"/>
      <c r="F20" s="6"/>
      <c r="G20" s="11" t="s">
        <v>37</v>
      </c>
      <c r="H20" s="6">
        <v>6.6</v>
      </c>
      <c r="I20" s="6">
        <v>7.2</v>
      </c>
      <c r="J20" s="6">
        <v>7</v>
      </c>
      <c r="K20" s="15">
        <v>7.1</v>
      </c>
      <c r="L20" s="15">
        <v>6.5</v>
      </c>
      <c r="M20" s="15">
        <f>(SUM(H20:L20)-MAX(H20:L20)-MIN(H20:L20))/3*3</f>
        <v>20.7</v>
      </c>
      <c r="N20" s="82">
        <f>M20/3</f>
        <v>6.8999999999999995</v>
      </c>
      <c r="O20" s="7">
        <v>3</v>
      </c>
      <c r="P20" s="22">
        <f>N20*O20</f>
        <v>20.7</v>
      </c>
      <c r="Q20" s="82"/>
      <c r="R20" s="56"/>
    </row>
    <row r="21" spans="1:18" s="5" customFormat="1" ht="11.25">
      <c r="A21" s="16"/>
      <c r="C21" s="6"/>
      <c r="E21" s="6"/>
      <c r="F21" s="6"/>
      <c r="G21" s="11" t="s">
        <v>25</v>
      </c>
      <c r="H21" s="6">
        <v>6.7</v>
      </c>
      <c r="I21" s="6">
        <v>7.2</v>
      </c>
      <c r="J21" s="6">
        <v>7.2</v>
      </c>
      <c r="K21" s="15">
        <v>7.1</v>
      </c>
      <c r="L21" s="15">
        <v>6.6</v>
      </c>
      <c r="M21" s="15">
        <f>(SUM(H21:L21)-MAX(H21:L21)-MIN(H21:L21))/3*3</f>
        <v>21.000000000000007</v>
      </c>
      <c r="N21" s="82">
        <f>M21/3</f>
        <v>7.000000000000003</v>
      </c>
      <c r="O21" s="7">
        <v>4</v>
      </c>
      <c r="P21" s="22">
        <f>N21*O21</f>
        <v>28.00000000000001</v>
      </c>
      <c r="Q21" s="82"/>
      <c r="R21" s="56"/>
    </row>
    <row r="22" spans="1:18" s="5" customFormat="1" ht="11.25">
      <c r="A22" s="16"/>
      <c r="C22" s="6"/>
      <c r="E22" s="6"/>
      <c r="F22" s="6"/>
      <c r="G22" s="11" t="s">
        <v>23</v>
      </c>
      <c r="H22" s="6">
        <v>6.7</v>
      </c>
      <c r="I22" s="6">
        <v>7.2</v>
      </c>
      <c r="J22" s="6">
        <v>7.1</v>
      </c>
      <c r="K22" s="15">
        <v>7.1</v>
      </c>
      <c r="L22" s="15">
        <v>6.5</v>
      </c>
      <c r="M22" s="15">
        <f>(SUM(H22:L22)-MAX(H22:L22)-MIN(H22:L22))/3*3</f>
        <v>20.900000000000002</v>
      </c>
      <c r="N22" s="82">
        <f>M22/3</f>
        <v>6.966666666666668</v>
      </c>
      <c r="O22" s="7">
        <v>3</v>
      </c>
      <c r="P22" s="22">
        <f>N22*O22</f>
        <v>20.900000000000002</v>
      </c>
      <c r="Q22" s="82"/>
      <c r="R22" s="56"/>
    </row>
    <row r="23" spans="3:24" s="5" customFormat="1" ht="11.25"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7"/>
      <c r="P23" s="22"/>
      <c r="Q23" s="99"/>
      <c r="R23" s="6"/>
      <c r="X23" s="186"/>
    </row>
    <row r="24" spans="1:18" s="5" customFormat="1" ht="11.25">
      <c r="A24" s="16"/>
      <c r="B24" s="5">
        <v>2</v>
      </c>
      <c r="C24" s="43" t="s">
        <v>266</v>
      </c>
      <c r="D24" s="44"/>
      <c r="E24" s="42"/>
      <c r="G24" s="22"/>
      <c r="H24" s="22"/>
      <c r="I24" s="6"/>
      <c r="J24" s="6"/>
      <c r="K24" s="6"/>
      <c r="L24" s="6"/>
      <c r="M24" s="6"/>
      <c r="N24" s="6"/>
      <c r="O24" s="7"/>
      <c r="P24" s="6"/>
      <c r="Q24" s="82"/>
      <c r="R24" s="6"/>
    </row>
    <row r="25" spans="1:18" s="5" customFormat="1" ht="11.25">
      <c r="A25" s="16"/>
      <c r="C25" s="50"/>
      <c r="D25" s="51"/>
      <c r="E25" s="42"/>
      <c r="G25" s="10">
        <f>(F24+F25)/2</f>
        <v>0</v>
      </c>
      <c r="H25" s="6"/>
      <c r="I25" s="6"/>
      <c r="J25" s="6"/>
      <c r="K25" s="6"/>
      <c r="L25" s="6"/>
      <c r="M25" s="12"/>
      <c r="N25" s="12"/>
      <c r="O25" s="7"/>
      <c r="P25" s="82">
        <f>SUM(P26:P28)</f>
        <v>70.93333333333334</v>
      </c>
      <c r="Q25" s="97"/>
      <c r="R25" s="56">
        <f>P25+Q25</f>
        <v>70.93333333333334</v>
      </c>
    </row>
    <row r="26" spans="1:18" s="5" customFormat="1" ht="11.25">
      <c r="A26" s="16"/>
      <c r="C26" s="98"/>
      <c r="E26" s="6"/>
      <c r="F26" s="6"/>
      <c r="G26" s="11" t="s">
        <v>37</v>
      </c>
      <c r="H26" s="6">
        <v>7.5</v>
      </c>
      <c r="I26" s="6">
        <v>6.5</v>
      </c>
      <c r="J26" s="6">
        <v>7</v>
      </c>
      <c r="K26" s="15">
        <v>7.1</v>
      </c>
      <c r="L26" s="15">
        <v>7</v>
      </c>
      <c r="M26" s="15">
        <f>(SUM(H26:L26)-MAX(H26:L26)-MIN(H26:L26))/3*3</f>
        <v>21.1</v>
      </c>
      <c r="N26" s="82">
        <f>M26/3</f>
        <v>7.033333333333334</v>
      </c>
      <c r="O26" s="7">
        <v>3</v>
      </c>
      <c r="P26" s="22">
        <f>N26*O26</f>
        <v>21.1</v>
      </c>
      <c r="Q26" s="82"/>
      <c r="R26" s="56"/>
    </row>
    <row r="27" spans="1:18" s="5" customFormat="1" ht="11.25">
      <c r="A27" s="16"/>
      <c r="C27" s="6"/>
      <c r="E27" s="6"/>
      <c r="F27" s="6"/>
      <c r="G27" s="11" t="s">
        <v>25</v>
      </c>
      <c r="H27" s="6">
        <v>7.6</v>
      </c>
      <c r="I27" s="6">
        <v>6.5</v>
      </c>
      <c r="J27" s="6">
        <v>7.1</v>
      </c>
      <c r="K27" s="15">
        <v>7.1</v>
      </c>
      <c r="L27" s="15">
        <v>7.2</v>
      </c>
      <c r="M27" s="15">
        <f>(SUM(H27:L27)-MAX(H27:L27)-MIN(H27:L27))/3*3</f>
        <v>21.4</v>
      </c>
      <c r="N27" s="82">
        <f>M27/3</f>
        <v>7.133333333333333</v>
      </c>
      <c r="O27" s="7">
        <v>4</v>
      </c>
      <c r="P27" s="22">
        <f>N27*O27</f>
        <v>28.53333333333333</v>
      </c>
      <c r="Q27" s="82"/>
      <c r="R27" s="56"/>
    </row>
    <row r="28" spans="1:18" s="5" customFormat="1" ht="11.25">
      <c r="A28" s="16"/>
      <c r="C28" s="6"/>
      <c r="E28" s="6"/>
      <c r="F28" s="6"/>
      <c r="G28" s="11" t="s">
        <v>23</v>
      </c>
      <c r="H28" s="6">
        <v>7.7</v>
      </c>
      <c r="I28" s="6">
        <v>6.5</v>
      </c>
      <c r="J28" s="6">
        <v>7</v>
      </c>
      <c r="K28" s="15">
        <v>7.1</v>
      </c>
      <c r="L28" s="15">
        <v>7.2</v>
      </c>
      <c r="M28" s="15">
        <f>(SUM(H28:L28)-MAX(H28:L28)-MIN(H28:L28))/3*3</f>
        <v>21.3</v>
      </c>
      <c r="N28" s="82">
        <f>M28/3</f>
        <v>7.1000000000000005</v>
      </c>
      <c r="O28" s="7">
        <v>3</v>
      </c>
      <c r="P28" s="22">
        <f>N28*O28</f>
        <v>21.3</v>
      </c>
      <c r="Q28" s="82"/>
      <c r="R28" s="56"/>
    </row>
    <row r="29" spans="1:18" s="5" customFormat="1" ht="11.25">
      <c r="A29" s="16"/>
      <c r="C29" s="6"/>
      <c r="E29" s="6"/>
      <c r="F29" s="6"/>
      <c r="G29" s="11"/>
      <c r="H29" s="6"/>
      <c r="I29" s="6"/>
      <c r="J29" s="6"/>
      <c r="K29" s="15"/>
      <c r="L29" s="15"/>
      <c r="M29" s="15"/>
      <c r="N29" s="82"/>
      <c r="O29" s="7"/>
      <c r="P29" s="22"/>
      <c r="Q29" s="82"/>
      <c r="R29" s="56"/>
    </row>
    <row r="30" spans="1:18" s="5" customFormat="1" ht="11.25">
      <c r="A30" s="16"/>
      <c r="B30" s="5">
        <v>3</v>
      </c>
      <c r="C30" s="72" t="s">
        <v>267</v>
      </c>
      <c r="D30" s="96"/>
      <c r="E30" s="52"/>
      <c r="F30" s="22"/>
      <c r="G30" s="22"/>
      <c r="H30" s="22"/>
      <c r="I30" s="6"/>
      <c r="J30" s="6"/>
      <c r="K30" s="6"/>
      <c r="L30" s="6"/>
      <c r="M30" s="6"/>
      <c r="N30" s="6"/>
      <c r="O30" s="7"/>
      <c r="P30" s="6"/>
      <c r="Q30" s="6"/>
      <c r="R30" s="6"/>
    </row>
    <row r="31" spans="1:18" s="5" customFormat="1" ht="11.25">
      <c r="A31" s="16"/>
      <c r="C31" s="10"/>
      <c r="D31" s="11"/>
      <c r="E31" s="10"/>
      <c r="F31" s="10"/>
      <c r="G31" s="10">
        <f>(F30+F31)/2</f>
        <v>0</v>
      </c>
      <c r="H31" s="6"/>
      <c r="I31" s="6"/>
      <c r="J31" s="6"/>
      <c r="K31" s="6"/>
      <c r="L31" s="6"/>
      <c r="M31" s="12"/>
      <c r="N31" s="12"/>
      <c r="O31" s="7"/>
      <c r="P31" s="82">
        <f>SUM(P32:P34)</f>
        <v>65.46666666666667</v>
      </c>
      <c r="Q31" s="82"/>
      <c r="R31" s="56">
        <f>P31+Q31</f>
        <v>65.46666666666667</v>
      </c>
    </row>
    <row r="32" spans="1:18" s="5" customFormat="1" ht="11.25">
      <c r="A32" s="16"/>
      <c r="C32" s="98"/>
      <c r="E32" s="6"/>
      <c r="F32" s="6"/>
      <c r="G32" s="11" t="s">
        <v>37</v>
      </c>
      <c r="H32" s="6">
        <v>6.8</v>
      </c>
      <c r="I32" s="6">
        <v>6.4</v>
      </c>
      <c r="J32" s="6">
        <v>6.7</v>
      </c>
      <c r="K32" s="15">
        <v>6.5</v>
      </c>
      <c r="L32" s="15">
        <v>6</v>
      </c>
      <c r="M32" s="15">
        <f>(SUM(H32:L32)-MAX(H32:L32)-MIN(H32:L32))/3*3</f>
        <v>19.599999999999998</v>
      </c>
      <c r="N32" s="82">
        <f>M32/3</f>
        <v>6.533333333333332</v>
      </c>
      <c r="O32" s="7">
        <v>3</v>
      </c>
      <c r="P32" s="22">
        <f>N32*O32</f>
        <v>19.599999999999998</v>
      </c>
      <c r="Q32" s="82"/>
      <c r="R32" s="56"/>
    </row>
    <row r="33" spans="1:18" s="5" customFormat="1" ht="11.25">
      <c r="A33" s="16"/>
      <c r="C33" s="6"/>
      <c r="E33" s="6"/>
      <c r="F33" s="6"/>
      <c r="G33" s="11" t="s">
        <v>25</v>
      </c>
      <c r="H33" s="6">
        <v>6.9</v>
      </c>
      <c r="I33" s="6">
        <v>6.4</v>
      </c>
      <c r="J33" s="6">
        <v>6.8</v>
      </c>
      <c r="K33" s="15">
        <v>6.5</v>
      </c>
      <c r="L33" s="15">
        <v>6.3</v>
      </c>
      <c r="M33" s="15">
        <f>(SUM(H33:L33)-MAX(H33:L33)-MIN(H33:L33))/3*3</f>
        <v>19.7</v>
      </c>
      <c r="N33" s="82">
        <f>M33/3</f>
        <v>6.566666666666666</v>
      </c>
      <c r="O33" s="7">
        <v>4</v>
      </c>
      <c r="P33" s="22">
        <f>N33*O33</f>
        <v>26.266666666666666</v>
      </c>
      <c r="Q33" s="82"/>
      <c r="R33" s="56"/>
    </row>
    <row r="34" spans="1:18" s="5" customFormat="1" ht="11.25">
      <c r="A34" s="16"/>
      <c r="C34" s="6"/>
      <c r="E34" s="6"/>
      <c r="F34" s="6"/>
      <c r="G34" s="11" t="s">
        <v>23</v>
      </c>
      <c r="H34" s="6">
        <v>6.9</v>
      </c>
      <c r="I34" s="6">
        <v>6.4</v>
      </c>
      <c r="J34" s="6">
        <v>6.6</v>
      </c>
      <c r="K34" s="15">
        <v>6.6</v>
      </c>
      <c r="L34" s="15">
        <v>6.2</v>
      </c>
      <c r="M34" s="15">
        <f>(SUM(H34:L34)-MAX(H34:L34)-MIN(H34:L34))/3*3</f>
        <v>19.600000000000005</v>
      </c>
      <c r="N34" s="82">
        <f>M34/3</f>
        <v>6.533333333333335</v>
      </c>
      <c r="O34" s="7">
        <v>3</v>
      </c>
      <c r="P34" s="22">
        <f>N34*O34</f>
        <v>19.600000000000005</v>
      </c>
      <c r="Q34" s="82"/>
      <c r="R34" s="56"/>
    </row>
    <row r="35" spans="1:18" s="5" customFormat="1" ht="11.25">
      <c r="A35" s="16"/>
      <c r="C35" s="6"/>
      <c r="D35" s="11"/>
      <c r="E35" s="6"/>
      <c r="F35" s="6"/>
      <c r="G35" s="6"/>
      <c r="H35" s="6"/>
      <c r="I35" s="6"/>
      <c r="J35" s="6"/>
      <c r="K35" s="6"/>
      <c r="L35" s="6"/>
      <c r="M35" s="20"/>
      <c r="N35" s="20"/>
      <c r="O35" s="7"/>
      <c r="P35" s="22"/>
      <c r="Q35" s="82"/>
      <c r="R35" s="56"/>
    </row>
    <row r="36" spans="2:18" ht="12.75">
      <c r="B36" s="5">
        <v>4</v>
      </c>
      <c r="C36" s="72" t="s">
        <v>268</v>
      </c>
      <c r="D36" s="96"/>
      <c r="E36" s="52"/>
      <c r="F36" s="22"/>
      <c r="G36" s="22"/>
      <c r="H36" s="22"/>
      <c r="I36" s="6"/>
      <c r="J36" s="6"/>
      <c r="K36" s="6"/>
      <c r="L36" s="6"/>
      <c r="M36" s="6"/>
      <c r="N36" s="6"/>
      <c r="O36" s="7"/>
      <c r="P36" s="6"/>
      <c r="Q36" s="6"/>
      <c r="R36" s="6"/>
    </row>
    <row r="37" spans="2:18" ht="12.75">
      <c r="B37" s="5"/>
      <c r="C37" s="43"/>
      <c r="D37" s="49"/>
      <c r="E37" s="42"/>
      <c r="F37" s="5"/>
      <c r="G37" s="10">
        <f>(F36+F37)/2</f>
        <v>0</v>
      </c>
      <c r="H37" s="6"/>
      <c r="I37" s="6"/>
      <c r="J37" s="6"/>
      <c r="K37" s="6"/>
      <c r="L37" s="6"/>
      <c r="M37" s="12"/>
      <c r="N37" s="12"/>
      <c r="O37" s="7"/>
      <c r="P37" s="82">
        <f>SUM(P38:P40)</f>
        <v>66.93333333333334</v>
      </c>
      <c r="Q37" s="82"/>
      <c r="R37" s="56">
        <f>P37+Q37</f>
        <v>66.93333333333334</v>
      </c>
    </row>
    <row r="38" spans="2:18" ht="12.75">
      <c r="B38" s="5"/>
      <c r="C38" s="98"/>
      <c r="D38" s="5"/>
      <c r="E38" s="6"/>
      <c r="F38" s="6"/>
      <c r="G38" s="11" t="s">
        <v>37</v>
      </c>
      <c r="H38" s="6">
        <v>6.7</v>
      </c>
      <c r="I38" s="6">
        <v>6.3</v>
      </c>
      <c r="J38" s="6">
        <v>6.8</v>
      </c>
      <c r="K38" s="15">
        <v>6.9</v>
      </c>
      <c r="L38" s="15">
        <v>6.4</v>
      </c>
      <c r="M38" s="15">
        <f>(SUM(H38:L38)-MAX(H38:L38)-MIN(H38:L38))/3*3</f>
        <v>19.900000000000002</v>
      </c>
      <c r="N38" s="82">
        <f>M38/3</f>
        <v>6.633333333333334</v>
      </c>
      <c r="O38" s="7">
        <v>3</v>
      </c>
      <c r="P38" s="22">
        <f>N38*O38</f>
        <v>19.900000000000002</v>
      </c>
      <c r="Q38" s="82"/>
      <c r="R38" s="56"/>
    </row>
    <row r="39" spans="2:18" ht="12.75">
      <c r="B39" s="5"/>
      <c r="C39" s="6"/>
      <c r="D39" s="5"/>
      <c r="E39" s="6"/>
      <c r="F39" s="6"/>
      <c r="G39" s="11" t="s">
        <v>25</v>
      </c>
      <c r="H39" s="6">
        <v>6.8</v>
      </c>
      <c r="I39" s="6">
        <v>6.5</v>
      </c>
      <c r="J39" s="6">
        <v>6.9</v>
      </c>
      <c r="K39" s="15">
        <v>6.9</v>
      </c>
      <c r="L39" s="15">
        <v>6.5</v>
      </c>
      <c r="M39" s="15">
        <f>(SUM(H39:L39)-MAX(H39:L39)-MIN(H39:L39))/3*3</f>
        <v>20.200000000000003</v>
      </c>
      <c r="N39" s="82">
        <f>M39/3</f>
        <v>6.733333333333334</v>
      </c>
      <c r="O39" s="7">
        <v>4</v>
      </c>
      <c r="P39" s="22">
        <f>N39*O39</f>
        <v>26.933333333333337</v>
      </c>
      <c r="Q39" s="82"/>
      <c r="R39" s="56"/>
    </row>
    <row r="40" spans="2:18" ht="12.75">
      <c r="B40" s="5"/>
      <c r="C40" s="6"/>
      <c r="D40" s="5"/>
      <c r="E40" s="6"/>
      <c r="F40" s="6"/>
      <c r="G40" s="11" t="s">
        <v>23</v>
      </c>
      <c r="H40" s="6">
        <v>6.7</v>
      </c>
      <c r="I40" s="6">
        <v>6.3</v>
      </c>
      <c r="J40" s="6">
        <v>6.9</v>
      </c>
      <c r="K40" s="15">
        <v>7</v>
      </c>
      <c r="L40" s="15">
        <v>6.5</v>
      </c>
      <c r="M40" s="15">
        <f>(SUM(H40:L40)-MAX(H40:L40)-MIN(H40:L40))/3*3</f>
        <v>20.099999999999998</v>
      </c>
      <c r="N40" s="82">
        <f>M40/3</f>
        <v>6.699999999999999</v>
      </c>
      <c r="O40" s="7">
        <v>3</v>
      </c>
      <c r="P40" s="22">
        <f>N40*O40</f>
        <v>20.099999999999998</v>
      </c>
      <c r="Q40" s="82"/>
      <c r="R40" s="56"/>
    </row>
    <row r="41" spans="2:18" ht="12.7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7"/>
      <c r="P41" s="22"/>
      <c r="Q41" s="99"/>
      <c r="R41" s="6"/>
    </row>
    <row r="42" spans="2:18" ht="12.75">
      <c r="B42" s="5">
        <v>5</v>
      </c>
      <c r="C42" s="43" t="s">
        <v>269</v>
      </c>
      <c r="D42" s="44"/>
      <c r="E42" s="42"/>
      <c r="F42" s="5"/>
      <c r="G42" s="22"/>
      <c r="H42" s="22"/>
      <c r="I42" s="6"/>
      <c r="J42" s="6"/>
      <c r="K42" s="6"/>
      <c r="L42" s="6"/>
      <c r="M42" s="6"/>
      <c r="N42" s="6"/>
      <c r="O42" s="7"/>
      <c r="P42" s="6"/>
      <c r="Q42" s="82"/>
      <c r="R42" s="6"/>
    </row>
    <row r="43" spans="2:18" ht="12.75">
      <c r="B43" s="5"/>
      <c r="C43" s="50"/>
      <c r="D43" s="51"/>
      <c r="E43" s="42"/>
      <c r="F43" s="5"/>
      <c r="G43" s="10">
        <f>(F42+F43)/2</f>
        <v>0</v>
      </c>
      <c r="H43" s="6"/>
      <c r="I43" s="6"/>
      <c r="J43" s="6"/>
      <c r="K43" s="6"/>
      <c r="L43" s="6"/>
      <c r="M43" s="12"/>
      <c r="N43" s="12"/>
      <c r="O43" s="7"/>
      <c r="P43" s="82">
        <f>SUM(P44:P46)</f>
        <v>74.36666666666667</v>
      </c>
      <c r="Q43" s="97"/>
      <c r="R43" s="56">
        <f>P43+Q43</f>
        <v>74.36666666666667</v>
      </c>
    </row>
    <row r="44" spans="2:18" ht="12.75">
      <c r="B44" s="5"/>
      <c r="C44" s="98"/>
      <c r="D44" s="5"/>
      <c r="E44" s="6"/>
      <c r="F44" s="6"/>
      <c r="G44" s="11" t="s">
        <v>37</v>
      </c>
      <c r="H44" s="6">
        <v>7.7</v>
      </c>
      <c r="I44" s="6">
        <v>7.4</v>
      </c>
      <c r="J44" s="6">
        <v>7.2</v>
      </c>
      <c r="K44" s="15">
        <v>7.2</v>
      </c>
      <c r="L44" s="15">
        <v>7.5</v>
      </c>
      <c r="M44" s="15">
        <f>(SUM(H44:L44)-MAX(H44:L44)-MIN(H44:L44))/3*3</f>
        <v>22.1</v>
      </c>
      <c r="N44" s="82">
        <f>M44/3</f>
        <v>7.366666666666667</v>
      </c>
      <c r="O44" s="7">
        <v>3</v>
      </c>
      <c r="P44" s="22">
        <f>N44*O44</f>
        <v>22.1</v>
      </c>
      <c r="Q44" s="82"/>
      <c r="R44" s="56"/>
    </row>
    <row r="45" spans="2:18" ht="12.75">
      <c r="B45" s="5"/>
      <c r="C45" s="6"/>
      <c r="D45" s="5"/>
      <c r="E45" s="6"/>
      <c r="F45" s="6"/>
      <c r="G45" s="11" t="s">
        <v>25</v>
      </c>
      <c r="H45" s="6">
        <v>7.8</v>
      </c>
      <c r="I45" s="6">
        <v>7.4</v>
      </c>
      <c r="J45" s="6">
        <v>7.3</v>
      </c>
      <c r="K45" s="15">
        <v>7.2</v>
      </c>
      <c r="L45" s="15">
        <v>7.7</v>
      </c>
      <c r="M45" s="15">
        <f>(SUM(H45:L45)-MAX(H45:L45)-MIN(H45:L45))/3*3</f>
        <v>22.4</v>
      </c>
      <c r="N45" s="82">
        <f>M45/3</f>
        <v>7.466666666666666</v>
      </c>
      <c r="O45" s="7">
        <v>4</v>
      </c>
      <c r="P45" s="22">
        <f>N45*O45</f>
        <v>29.866666666666664</v>
      </c>
      <c r="Q45" s="82"/>
      <c r="R45" s="56"/>
    </row>
    <row r="46" spans="2:18" ht="12.75">
      <c r="B46" s="5"/>
      <c r="C46" s="6"/>
      <c r="D46" s="5"/>
      <c r="E46" s="6"/>
      <c r="F46" s="6"/>
      <c r="G46" s="11" t="s">
        <v>23</v>
      </c>
      <c r="H46" s="6">
        <v>7.8</v>
      </c>
      <c r="I46" s="6">
        <v>7.4</v>
      </c>
      <c r="J46" s="6">
        <v>7.2</v>
      </c>
      <c r="K46" s="15">
        <v>7.3</v>
      </c>
      <c r="L46" s="15">
        <v>7.7</v>
      </c>
      <c r="M46" s="15">
        <f>(SUM(H46:L46)-MAX(H46:L46)-MIN(H46:L46))/3*3</f>
        <v>22.4</v>
      </c>
      <c r="N46" s="82">
        <f>M46/3</f>
        <v>7.466666666666666</v>
      </c>
      <c r="O46" s="7">
        <v>3</v>
      </c>
      <c r="P46" s="22">
        <f>N46*O46</f>
        <v>22.4</v>
      </c>
      <c r="Q46" s="82"/>
      <c r="R46" s="56"/>
    </row>
    <row r="47" spans="2:18" ht="12.75">
      <c r="B47" s="5"/>
      <c r="C47" s="6"/>
      <c r="D47" s="5"/>
      <c r="E47" s="6"/>
      <c r="F47" s="6"/>
      <c r="G47" s="11"/>
      <c r="H47" s="6"/>
      <c r="I47" s="6"/>
      <c r="J47" s="6"/>
      <c r="K47" s="15"/>
      <c r="L47" s="15"/>
      <c r="M47" s="15"/>
      <c r="N47" s="82"/>
      <c r="O47" s="7"/>
      <c r="P47" s="22"/>
      <c r="Q47" s="82"/>
      <c r="R47" s="56"/>
    </row>
    <row r="48" spans="2:18" ht="12.75">
      <c r="B48" s="5">
        <v>6</v>
      </c>
      <c r="C48" s="72"/>
      <c r="D48" s="96"/>
      <c r="E48" s="52"/>
      <c r="F48" s="22"/>
      <c r="G48" s="22"/>
      <c r="H48" s="22"/>
      <c r="I48" s="6"/>
      <c r="J48" s="6"/>
      <c r="K48" s="6"/>
      <c r="L48" s="6"/>
      <c r="M48" s="6"/>
      <c r="N48" s="6"/>
      <c r="O48" s="7"/>
      <c r="P48" s="6"/>
      <c r="Q48" s="6"/>
      <c r="R48" s="6"/>
    </row>
    <row r="49" spans="2:18" ht="12.75">
      <c r="B49" s="5"/>
      <c r="C49" s="10"/>
      <c r="D49" s="11"/>
      <c r="E49" s="10"/>
      <c r="F49" s="10"/>
      <c r="G49" s="10">
        <f>(F48+F49)/2</f>
        <v>0</v>
      </c>
      <c r="H49" s="6"/>
      <c r="I49" s="6"/>
      <c r="J49" s="6"/>
      <c r="K49" s="6"/>
      <c r="L49" s="6"/>
      <c r="M49" s="12"/>
      <c r="N49" s="12"/>
      <c r="O49" s="7"/>
      <c r="P49" s="82">
        <f>SUM(P50:P52)</f>
        <v>0</v>
      </c>
      <c r="Q49" s="82"/>
      <c r="R49" s="56">
        <f>P49+Q49</f>
        <v>0</v>
      </c>
    </row>
    <row r="50" spans="2:18" ht="12.75">
      <c r="B50" s="5"/>
      <c r="C50" s="98"/>
      <c r="D50" s="5"/>
      <c r="E50" s="6"/>
      <c r="F50" s="6"/>
      <c r="G50" s="11" t="s">
        <v>37</v>
      </c>
      <c r="H50" s="6"/>
      <c r="I50" s="6"/>
      <c r="J50" s="6"/>
      <c r="K50" s="15"/>
      <c r="L50" s="15"/>
      <c r="M50" s="15">
        <f>(SUM(H50:L50)-MAX(H50:L50)-MIN(H50:L50))/3*3</f>
        <v>0</v>
      </c>
      <c r="N50" s="82">
        <f>M50/3</f>
        <v>0</v>
      </c>
      <c r="O50" s="7">
        <v>3</v>
      </c>
      <c r="P50" s="22">
        <f>N50*O50</f>
        <v>0</v>
      </c>
      <c r="Q50" s="82"/>
      <c r="R50" s="56"/>
    </row>
    <row r="51" spans="2:18" ht="12.75">
      <c r="B51" s="5"/>
      <c r="C51" s="6"/>
      <c r="D51" s="5"/>
      <c r="E51" s="6"/>
      <c r="F51" s="6"/>
      <c r="G51" s="11" t="s">
        <v>25</v>
      </c>
      <c r="H51" s="6"/>
      <c r="I51" s="6"/>
      <c r="J51" s="6"/>
      <c r="K51" s="15"/>
      <c r="L51" s="15"/>
      <c r="M51" s="15">
        <f>(SUM(H51:L51)-MAX(H51:L51)-MIN(H51:L51))/3*3</f>
        <v>0</v>
      </c>
      <c r="N51" s="82">
        <f>M51/3</f>
        <v>0</v>
      </c>
      <c r="O51" s="7">
        <v>4</v>
      </c>
      <c r="P51" s="22">
        <f>N51*O51</f>
        <v>0</v>
      </c>
      <c r="Q51" s="82"/>
      <c r="R51" s="56"/>
    </row>
    <row r="52" spans="2:18" ht="12.75">
      <c r="B52" s="5"/>
      <c r="C52" s="6"/>
      <c r="D52" s="5"/>
      <c r="E52" s="6"/>
      <c r="F52" s="6"/>
      <c r="G52" s="11" t="s">
        <v>23</v>
      </c>
      <c r="H52" s="6"/>
      <c r="I52" s="6"/>
      <c r="J52" s="6"/>
      <c r="K52" s="15"/>
      <c r="L52" s="15"/>
      <c r="M52" s="15">
        <f>(SUM(H52:L52)-MAX(H52:L52)-MIN(H52:L52))/3*3</f>
        <v>0</v>
      </c>
      <c r="N52" s="82">
        <f>M52/3</f>
        <v>0</v>
      </c>
      <c r="O52" s="7">
        <v>3</v>
      </c>
      <c r="P52" s="22">
        <f>N52*O52</f>
        <v>0</v>
      </c>
      <c r="Q52" s="82"/>
      <c r="R52" s="56"/>
    </row>
    <row r="53" spans="2:18" ht="12.75">
      <c r="B53" s="5">
        <v>7</v>
      </c>
      <c r="C53" s="72"/>
      <c r="D53" s="96"/>
      <c r="E53" s="52"/>
      <c r="F53" s="22"/>
      <c r="G53" s="22"/>
      <c r="H53" s="22"/>
      <c r="I53" s="6"/>
      <c r="J53" s="6"/>
      <c r="K53" s="6"/>
      <c r="L53" s="6"/>
      <c r="M53" s="6"/>
      <c r="N53" s="6"/>
      <c r="O53" s="7"/>
      <c r="P53" s="6"/>
      <c r="Q53" s="6"/>
      <c r="R53" s="6"/>
    </row>
    <row r="54" spans="2:18" ht="12.75">
      <c r="B54" s="5"/>
      <c r="C54" s="43"/>
      <c r="D54" s="49"/>
      <c r="E54" s="42"/>
      <c r="F54" s="5"/>
      <c r="G54" s="10">
        <f>(F53+F54)/2</f>
        <v>0</v>
      </c>
      <c r="H54" s="6"/>
      <c r="I54" s="6"/>
      <c r="J54" s="6"/>
      <c r="K54" s="6"/>
      <c r="L54" s="6"/>
      <c r="M54" s="12"/>
      <c r="N54" s="12"/>
      <c r="O54" s="7"/>
      <c r="P54" s="82">
        <f>SUM(P55:P57)</f>
        <v>0</v>
      </c>
      <c r="Q54" s="82"/>
      <c r="R54" s="56">
        <f>P54+Q54</f>
        <v>0</v>
      </c>
    </row>
    <row r="55" spans="2:18" ht="12.75">
      <c r="B55" s="5"/>
      <c r="C55" s="98"/>
      <c r="D55" s="5"/>
      <c r="E55" s="6"/>
      <c r="F55" s="6"/>
      <c r="G55" s="11" t="s">
        <v>37</v>
      </c>
      <c r="H55" s="6"/>
      <c r="I55" s="6"/>
      <c r="J55" s="6"/>
      <c r="K55" s="15"/>
      <c r="L55" s="15"/>
      <c r="M55" s="15">
        <f>(SUM(H55:L55)-MAX(H55:L55)-MIN(H55:L55))/3*3</f>
        <v>0</v>
      </c>
      <c r="N55" s="82">
        <f>M55/3</f>
        <v>0</v>
      </c>
      <c r="O55" s="7">
        <v>3</v>
      </c>
      <c r="P55" s="22">
        <f>N55*O55</f>
        <v>0</v>
      </c>
      <c r="Q55" s="82"/>
      <c r="R55" s="56"/>
    </row>
    <row r="56" spans="2:18" ht="12.75">
      <c r="B56" s="5"/>
      <c r="C56" s="6"/>
      <c r="D56" s="5"/>
      <c r="E56" s="6"/>
      <c r="F56" s="6"/>
      <c r="G56" s="11" t="s">
        <v>25</v>
      </c>
      <c r="H56" s="6"/>
      <c r="I56" s="6"/>
      <c r="J56" s="6"/>
      <c r="K56" s="15"/>
      <c r="L56" s="15"/>
      <c r="M56" s="15">
        <f>(SUM(H56:L56)-MAX(H56:L56)-MIN(H56:L56))/3*3</f>
        <v>0</v>
      </c>
      <c r="N56" s="82">
        <f>M56/3</f>
        <v>0</v>
      </c>
      <c r="O56" s="7">
        <v>4</v>
      </c>
      <c r="P56" s="22">
        <f>N56*O56</f>
        <v>0</v>
      </c>
      <c r="Q56" s="82"/>
      <c r="R56" s="56"/>
    </row>
    <row r="57" spans="2:18" ht="12.75">
      <c r="B57" s="5"/>
      <c r="C57" s="6"/>
      <c r="D57" s="5"/>
      <c r="E57" s="6"/>
      <c r="F57" s="6"/>
      <c r="G57" s="11" t="s">
        <v>23</v>
      </c>
      <c r="H57" s="6"/>
      <c r="I57" s="6"/>
      <c r="J57" s="6"/>
      <c r="K57" s="15"/>
      <c r="L57" s="15"/>
      <c r="M57" s="15">
        <f>(SUM(H57:L57)-MAX(H57:L57)-MIN(H57:L57))/3*3</f>
        <v>0</v>
      </c>
      <c r="N57" s="82">
        <f>M57/3</f>
        <v>0</v>
      </c>
      <c r="O57" s="7">
        <v>3</v>
      </c>
      <c r="P57" s="22">
        <f>N57*O57</f>
        <v>0</v>
      </c>
      <c r="Q57" s="82"/>
      <c r="R57" s="56"/>
    </row>
    <row r="58" spans="2:18" ht="12.7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0"/>
      <c r="N58" s="20"/>
      <c r="O58" s="7"/>
      <c r="P58" s="22"/>
      <c r="Q58" s="99"/>
      <c r="R58" s="6"/>
    </row>
    <row r="59" spans="2:18" ht="12.75">
      <c r="B59" s="5">
        <v>8</v>
      </c>
      <c r="C59" s="43"/>
      <c r="D59" s="44"/>
      <c r="E59" s="42"/>
      <c r="F59" s="5"/>
      <c r="G59" s="22"/>
      <c r="H59" s="22"/>
      <c r="I59" s="6"/>
      <c r="J59" s="6"/>
      <c r="K59" s="6"/>
      <c r="L59" s="6"/>
      <c r="M59" s="6"/>
      <c r="N59" s="6"/>
      <c r="O59" s="7"/>
      <c r="P59" s="6"/>
      <c r="Q59" s="82"/>
      <c r="R59" s="6"/>
    </row>
    <row r="60" spans="2:18" ht="12.75">
      <c r="B60" s="5"/>
      <c r="C60" s="50"/>
      <c r="D60" s="51"/>
      <c r="E60" s="42"/>
      <c r="F60" s="5"/>
      <c r="G60" s="10">
        <f>(F59+F60)/2</f>
        <v>0</v>
      </c>
      <c r="H60" s="6"/>
      <c r="I60" s="6"/>
      <c r="J60" s="6"/>
      <c r="K60" s="6"/>
      <c r="L60" s="6"/>
      <c r="M60" s="12"/>
      <c r="N60" s="12"/>
      <c r="O60" s="7"/>
      <c r="P60" s="82">
        <f>SUM(P61:P63)</f>
        <v>0</v>
      </c>
      <c r="Q60" s="97"/>
      <c r="R60" s="56">
        <f>P60+Q60</f>
        <v>0</v>
      </c>
    </row>
    <row r="61" spans="2:18" ht="12.75">
      <c r="B61" s="5"/>
      <c r="C61" s="98"/>
      <c r="D61" s="5"/>
      <c r="E61" s="6"/>
      <c r="F61" s="6"/>
      <c r="G61" s="11" t="s">
        <v>37</v>
      </c>
      <c r="H61" s="6"/>
      <c r="I61" s="6"/>
      <c r="J61" s="6"/>
      <c r="K61" s="15"/>
      <c r="L61" s="15"/>
      <c r="M61" s="15">
        <f>(SUM(H61:L61)-MAX(H61:L61)-MIN(H61:L61))/3*3</f>
        <v>0</v>
      </c>
      <c r="N61" s="82">
        <f>M61/3</f>
        <v>0</v>
      </c>
      <c r="O61" s="7">
        <v>3</v>
      </c>
      <c r="P61" s="22">
        <f>N61*O61</f>
        <v>0</v>
      </c>
      <c r="Q61" s="82"/>
      <c r="R61" s="56"/>
    </row>
    <row r="62" spans="2:18" ht="12.75">
      <c r="B62" s="5"/>
      <c r="C62" s="6"/>
      <c r="D62" s="5"/>
      <c r="E62" s="6"/>
      <c r="F62" s="6"/>
      <c r="G62" s="11" t="s">
        <v>25</v>
      </c>
      <c r="H62" s="6"/>
      <c r="I62" s="6"/>
      <c r="J62" s="6"/>
      <c r="K62" s="15"/>
      <c r="L62" s="15"/>
      <c r="M62" s="15">
        <f>(SUM(H62:L62)-MAX(H62:L62)-MIN(H62:L62))/3*3</f>
        <v>0</v>
      </c>
      <c r="N62" s="82">
        <f>M62/3</f>
        <v>0</v>
      </c>
      <c r="O62" s="7">
        <v>4</v>
      </c>
      <c r="P62" s="22">
        <f>N62*O62</f>
        <v>0</v>
      </c>
      <c r="Q62" s="82"/>
      <c r="R62" s="56"/>
    </row>
    <row r="63" spans="2:18" ht="12.75">
      <c r="B63" s="5"/>
      <c r="C63" s="6"/>
      <c r="D63" s="5"/>
      <c r="E63" s="6"/>
      <c r="F63" s="6"/>
      <c r="G63" s="11" t="s">
        <v>23</v>
      </c>
      <c r="H63" s="6"/>
      <c r="I63" s="6"/>
      <c r="J63" s="6"/>
      <c r="K63" s="15"/>
      <c r="L63" s="15"/>
      <c r="M63" s="15">
        <f>(SUM(H63:L63)-MAX(H63:L63)-MIN(H63:L63))/3*3</f>
        <v>0</v>
      </c>
      <c r="N63" s="82">
        <f>M63/3</f>
        <v>0</v>
      </c>
      <c r="O63" s="7">
        <v>3</v>
      </c>
      <c r="P63" s="22">
        <f>N63*O63</f>
        <v>0</v>
      </c>
      <c r="Q63" s="82"/>
      <c r="R63" s="56"/>
    </row>
    <row r="64" spans="2:18" ht="12.75">
      <c r="B64" s="5"/>
      <c r="C64" s="6"/>
      <c r="D64" s="5"/>
      <c r="E64" s="6"/>
      <c r="F64" s="6"/>
      <c r="G64" s="11"/>
      <c r="H64" s="6"/>
      <c r="I64" s="6"/>
      <c r="J64" s="6"/>
      <c r="K64" s="15"/>
      <c r="L64" s="15"/>
      <c r="M64" s="15"/>
      <c r="N64" s="82"/>
      <c r="O64" s="7"/>
      <c r="P64" s="22"/>
      <c r="Q64" s="82"/>
      <c r="R64" s="56"/>
    </row>
    <row r="65" spans="2:18" ht="12.75">
      <c r="B65" s="5">
        <v>9</v>
      </c>
      <c r="C65" s="72"/>
      <c r="D65" s="96"/>
      <c r="E65" s="52"/>
      <c r="F65" s="22"/>
      <c r="G65" s="22"/>
      <c r="H65" s="22"/>
      <c r="I65" s="6"/>
      <c r="J65" s="6"/>
      <c r="K65" s="6"/>
      <c r="L65" s="6"/>
      <c r="M65" s="6"/>
      <c r="N65" s="6"/>
      <c r="O65" s="7"/>
      <c r="P65" s="6"/>
      <c r="Q65" s="6"/>
      <c r="R65" s="6"/>
    </row>
    <row r="66" spans="2:18" ht="12.75">
      <c r="B66" s="5"/>
      <c r="C66" s="10"/>
      <c r="D66" s="11"/>
      <c r="E66" s="10"/>
      <c r="F66" s="10"/>
      <c r="G66" s="10">
        <f>(F65+F66)/2</f>
        <v>0</v>
      </c>
      <c r="H66" s="6"/>
      <c r="I66" s="6"/>
      <c r="J66" s="6"/>
      <c r="K66" s="6"/>
      <c r="L66" s="6"/>
      <c r="M66" s="12"/>
      <c r="N66" s="12"/>
      <c r="O66" s="7"/>
      <c r="P66" s="82">
        <f>SUM(P67:P69)</f>
        <v>0</v>
      </c>
      <c r="Q66" s="82"/>
      <c r="R66" s="56">
        <f>P66+Q66</f>
        <v>0</v>
      </c>
    </row>
    <row r="67" spans="2:18" ht="12.75">
      <c r="B67" s="5"/>
      <c r="C67" s="98"/>
      <c r="D67" s="5"/>
      <c r="E67" s="6"/>
      <c r="F67" s="6"/>
      <c r="G67" s="11" t="s">
        <v>37</v>
      </c>
      <c r="H67" s="6"/>
      <c r="I67" s="6"/>
      <c r="J67" s="6"/>
      <c r="K67" s="15"/>
      <c r="L67" s="15"/>
      <c r="M67" s="15">
        <f>(SUM(H67:L67)-MAX(H67:L67)-MIN(H67:L67))/3*3</f>
        <v>0</v>
      </c>
      <c r="N67" s="82">
        <f>M67/3</f>
        <v>0</v>
      </c>
      <c r="O67" s="7">
        <v>3</v>
      </c>
      <c r="P67" s="22">
        <f>N67*O67</f>
        <v>0</v>
      </c>
      <c r="Q67" s="82"/>
      <c r="R67" s="56"/>
    </row>
    <row r="68" spans="2:18" ht="12.75">
      <c r="B68" s="5"/>
      <c r="C68" s="6"/>
      <c r="D68" s="5"/>
      <c r="E68" s="6"/>
      <c r="F68" s="6"/>
      <c r="G68" s="11" t="s">
        <v>25</v>
      </c>
      <c r="H68" s="6"/>
      <c r="I68" s="6"/>
      <c r="J68" s="6"/>
      <c r="K68" s="15"/>
      <c r="L68" s="15"/>
      <c r="M68" s="15">
        <f>(SUM(H68:L68)-MAX(H68:L68)-MIN(H68:L68))/3*3</f>
        <v>0</v>
      </c>
      <c r="N68" s="82">
        <f>M68/3</f>
        <v>0</v>
      </c>
      <c r="O68" s="7">
        <v>4</v>
      </c>
      <c r="P68" s="22">
        <f>N68*O68</f>
        <v>0</v>
      </c>
      <c r="Q68" s="82"/>
      <c r="R68" s="56"/>
    </row>
    <row r="69" spans="2:18" ht="12.75">
      <c r="B69" s="5"/>
      <c r="C69" s="6"/>
      <c r="D69" s="5"/>
      <c r="E69" s="6"/>
      <c r="F69" s="6"/>
      <c r="G69" s="11" t="s">
        <v>23</v>
      </c>
      <c r="H69" s="6"/>
      <c r="I69" s="6"/>
      <c r="J69" s="6"/>
      <c r="K69" s="15"/>
      <c r="L69" s="15"/>
      <c r="M69" s="15">
        <f>(SUM(H69:L69)-MAX(H69:L69)-MIN(H69:L69))/3*3</f>
        <v>0</v>
      </c>
      <c r="N69" s="82">
        <f>M69/3</f>
        <v>0</v>
      </c>
      <c r="O69" s="7">
        <v>3</v>
      </c>
      <c r="P69" s="22">
        <f>N69*O69</f>
        <v>0</v>
      </c>
      <c r="Q69" s="82"/>
      <c r="R69" s="56"/>
    </row>
    <row r="70" spans="2:18" ht="12.75">
      <c r="B70" s="5">
        <v>10</v>
      </c>
      <c r="C70" s="72"/>
      <c r="D70" s="96"/>
      <c r="E70" s="52"/>
      <c r="F70" s="22"/>
      <c r="G70" s="22"/>
      <c r="H70" s="22"/>
      <c r="I70" s="6"/>
      <c r="J70" s="6"/>
      <c r="K70" s="6"/>
      <c r="L70" s="6"/>
      <c r="M70" s="6"/>
      <c r="N70" s="6"/>
      <c r="O70" s="7"/>
      <c r="P70" s="6"/>
      <c r="Q70" s="6"/>
      <c r="R70" s="6"/>
    </row>
    <row r="71" spans="2:18" ht="12.75">
      <c r="B71" s="5"/>
      <c r="C71" s="10"/>
      <c r="D71" s="11"/>
      <c r="E71" s="10"/>
      <c r="F71" s="10"/>
      <c r="G71" s="10">
        <f>(F70+F71)/2</f>
        <v>0</v>
      </c>
      <c r="H71" s="6"/>
      <c r="I71" s="6"/>
      <c r="J71" s="6"/>
      <c r="K71" s="6"/>
      <c r="L71" s="6"/>
      <c r="M71" s="12"/>
      <c r="N71" s="12"/>
      <c r="O71" s="7"/>
      <c r="P71" s="82">
        <f>SUM(P72:P74)</f>
        <v>0</v>
      </c>
      <c r="Q71" s="82"/>
      <c r="R71" s="56">
        <f>P71+Q71</f>
        <v>0</v>
      </c>
    </row>
    <row r="72" spans="2:18" ht="12.75">
      <c r="B72" s="5"/>
      <c r="C72" s="98"/>
      <c r="D72" s="5"/>
      <c r="E72" s="6"/>
      <c r="F72" s="6"/>
      <c r="G72" s="11" t="s">
        <v>37</v>
      </c>
      <c r="H72" s="6"/>
      <c r="I72" s="6"/>
      <c r="J72" s="6"/>
      <c r="K72" s="15"/>
      <c r="L72" s="15"/>
      <c r="M72" s="15">
        <f>(SUM(H72:L72)-MAX(H72:L72)-MIN(H72:L72))/3*3</f>
        <v>0</v>
      </c>
      <c r="N72" s="82">
        <f>M72/3</f>
        <v>0</v>
      </c>
      <c r="O72" s="7">
        <v>3</v>
      </c>
      <c r="P72" s="22">
        <f>N72*O72</f>
        <v>0</v>
      </c>
      <c r="Q72" s="82"/>
      <c r="R72" s="56"/>
    </row>
    <row r="73" spans="2:18" ht="12.75">
      <c r="B73" s="5"/>
      <c r="C73" s="6"/>
      <c r="D73" s="5"/>
      <c r="E73" s="6"/>
      <c r="F73" s="6"/>
      <c r="G73" s="11" t="s">
        <v>25</v>
      </c>
      <c r="H73" s="6"/>
      <c r="I73" s="6"/>
      <c r="J73" s="6"/>
      <c r="K73" s="15"/>
      <c r="L73" s="15"/>
      <c r="M73" s="15">
        <f>(SUM(H73:L73)-MAX(H73:L73)-MIN(H73:L73))/3*3</f>
        <v>0</v>
      </c>
      <c r="N73" s="82">
        <f>M73/3</f>
        <v>0</v>
      </c>
      <c r="O73" s="7">
        <v>4</v>
      </c>
      <c r="P73" s="22">
        <f>N73*O73</f>
        <v>0</v>
      </c>
      <c r="Q73" s="82"/>
      <c r="R73" s="56"/>
    </row>
    <row r="74" spans="2:18" ht="12.75">
      <c r="B74" s="5"/>
      <c r="C74" s="6"/>
      <c r="D74" s="5"/>
      <c r="E74" s="6"/>
      <c r="F74" s="6"/>
      <c r="G74" s="11" t="s">
        <v>23</v>
      </c>
      <c r="H74" s="6"/>
      <c r="I74" s="6"/>
      <c r="J74" s="6"/>
      <c r="K74" s="15"/>
      <c r="L74" s="15"/>
      <c r="M74" s="15">
        <f>(SUM(H74:L74)-MAX(H74:L74)-MIN(H74:L74))/3*3</f>
        <v>0</v>
      </c>
      <c r="N74" s="82">
        <f>M74/3</f>
        <v>0</v>
      </c>
      <c r="O74" s="7">
        <v>3</v>
      </c>
      <c r="P74" s="22">
        <f>N74*O74</f>
        <v>0</v>
      </c>
      <c r="Q74" s="82"/>
      <c r="R74" s="56"/>
    </row>
    <row r="75" spans="2:18" ht="12.75">
      <c r="B75" s="5">
        <v>11</v>
      </c>
      <c r="C75" s="72"/>
      <c r="D75" s="96"/>
      <c r="E75" s="52"/>
      <c r="F75" s="22"/>
      <c r="G75" s="22"/>
      <c r="H75" s="22"/>
      <c r="I75" s="6"/>
      <c r="J75" s="6"/>
      <c r="K75" s="6"/>
      <c r="L75" s="6"/>
      <c r="M75" s="6"/>
      <c r="N75" s="6"/>
      <c r="O75" s="7"/>
      <c r="P75" s="6"/>
      <c r="Q75" s="6"/>
      <c r="R75" s="6"/>
    </row>
    <row r="76" spans="2:18" ht="12.75">
      <c r="B76" s="5"/>
      <c r="C76" s="43"/>
      <c r="D76" s="49"/>
      <c r="E76" s="42"/>
      <c r="F76" s="5"/>
      <c r="G76" s="10">
        <f>(F75+F76)/2</f>
        <v>0</v>
      </c>
      <c r="H76" s="6"/>
      <c r="I76" s="6"/>
      <c r="J76" s="6"/>
      <c r="K76" s="6"/>
      <c r="L76" s="6"/>
      <c r="M76" s="12"/>
      <c r="N76" s="12"/>
      <c r="O76" s="7"/>
      <c r="P76" s="82">
        <f>SUM(P77:P79)</f>
        <v>0</v>
      </c>
      <c r="Q76" s="82"/>
      <c r="R76" s="56">
        <f>P76+Q76</f>
        <v>0</v>
      </c>
    </row>
    <row r="77" spans="2:18" ht="12.75">
      <c r="B77" s="5"/>
      <c r="C77" s="98"/>
      <c r="D77" s="5"/>
      <c r="E77" s="6"/>
      <c r="F77" s="6"/>
      <c r="G77" s="11" t="s">
        <v>37</v>
      </c>
      <c r="H77" s="6"/>
      <c r="I77" s="6"/>
      <c r="J77" s="6"/>
      <c r="K77" s="15"/>
      <c r="L77" s="15"/>
      <c r="M77" s="15">
        <f>(SUM(H77:L77)-MAX(H77:L77)-MIN(H77:L77))/3*3</f>
        <v>0</v>
      </c>
      <c r="N77" s="82">
        <f>M77/3</f>
        <v>0</v>
      </c>
      <c r="O77" s="7">
        <v>3</v>
      </c>
      <c r="P77" s="22">
        <f>N77*O77</f>
        <v>0</v>
      </c>
      <c r="Q77" s="82"/>
      <c r="R77" s="56"/>
    </row>
    <row r="78" spans="2:18" ht="12.75">
      <c r="B78" s="5"/>
      <c r="C78" s="6"/>
      <c r="D78" s="5"/>
      <c r="E78" s="6"/>
      <c r="F78" s="6"/>
      <c r="G78" s="11" t="s">
        <v>25</v>
      </c>
      <c r="H78" s="6"/>
      <c r="I78" s="6"/>
      <c r="J78" s="6"/>
      <c r="K78" s="15"/>
      <c r="L78" s="15"/>
      <c r="M78" s="15">
        <f>(SUM(H78:L78)-MAX(H78:L78)-MIN(H78:L78))/3*3</f>
        <v>0</v>
      </c>
      <c r="N78" s="82">
        <f>M78/3</f>
        <v>0</v>
      </c>
      <c r="O78" s="7">
        <v>4</v>
      </c>
      <c r="P78" s="22">
        <f>N78*O78</f>
        <v>0</v>
      </c>
      <c r="Q78" s="82"/>
      <c r="R78" s="56"/>
    </row>
    <row r="79" spans="2:18" ht="12.75">
      <c r="B79" s="5"/>
      <c r="C79" s="6"/>
      <c r="D79" s="5"/>
      <c r="E79" s="6"/>
      <c r="F79" s="6"/>
      <c r="G79" s="11" t="s">
        <v>23</v>
      </c>
      <c r="H79" s="6"/>
      <c r="I79" s="6"/>
      <c r="J79" s="6"/>
      <c r="K79" s="15"/>
      <c r="L79" s="15"/>
      <c r="M79" s="15">
        <f>(SUM(H79:L79)-MAX(H79:L79)-MIN(H79:L79))/3*3</f>
        <v>0</v>
      </c>
      <c r="N79" s="82">
        <f>M79/3</f>
        <v>0</v>
      </c>
      <c r="O79" s="7">
        <v>3</v>
      </c>
      <c r="P79" s="22">
        <f>N79*O79</f>
        <v>0</v>
      </c>
      <c r="Q79" s="82"/>
      <c r="R79" s="56"/>
    </row>
    <row r="80" spans="2:18" ht="12.75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20"/>
      <c r="N80" s="20"/>
      <c r="O80" s="7"/>
      <c r="P80" s="22"/>
      <c r="Q80" s="99"/>
      <c r="R80" s="6"/>
    </row>
    <row r="81" spans="2:18" ht="12.75">
      <c r="B81" s="5">
        <v>12</v>
      </c>
      <c r="C81" s="43"/>
      <c r="D81" s="44"/>
      <c r="E81" s="42"/>
      <c r="F81" s="5"/>
      <c r="G81" s="22"/>
      <c r="H81" s="22"/>
      <c r="I81" s="6"/>
      <c r="J81" s="6"/>
      <c r="K81" s="6"/>
      <c r="L81" s="6"/>
      <c r="M81" s="6"/>
      <c r="N81" s="6"/>
      <c r="O81" s="7"/>
      <c r="P81" s="6"/>
      <c r="Q81" s="82"/>
      <c r="R81" s="6"/>
    </row>
    <row r="82" spans="2:18" ht="12.75">
      <c r="B82" s="5"/>
      <c r="C82" s="50"/>
      <c r="D82" s="51"/>
      <c r="E82" s="42"/>
      <c r="F82" s="5"/>
      <c r="G82" s="10">
        <f>(F81+F82)/2</f>
        <v>0</v>
      </c>
      <c r="H82" s="6"/>
      <c r="I82" s="6"/>
      <c r="J82" s="6"/>
      <c r="K82" s="6"/>
      <c r="L82" s="6"/>
      <c r="M82" s="12"/>
      <c r="N82" s="12"/>
      <c r="O82" s="7"/>
      <c r="P82" s="82">
        <f>SUM(P83:P85)</f>
        <v>0</v>
      </c>
      <c r="Q82" s="97"/>
      <c r="R82" s="56">
        <f>P82+Q82</f>
        <v>0</v>
      </c>
    </row>
    <row r="83" spans="2:18" ht="12.75">
      <c r="B83" s="5"/>
      <c r="C83" s="98"/>
      <c r="D83" s="5"/>
      <c r="E83" s="6"/>
      <c r="F83" s="6"/>
      <c r="G83" s="11" t="s">
        <v>37</v>
      </c>
      <c r="H83" s="6"/>
      <c r="I83" s="6"/>
      <c r="J83" s="6"/>
      <c r="K83" s="15"/>
      <c r="L83" s="15"/>
      <c r="M83" s="15">
        <f>(SUM(H83:L83)-MAX(H83:L83)-MIN(H83:L83))/3*3</f>
        <v>0</v>
      </c>
      <c r="N83" s="82">
        <f>M83/3</f>
        <v>0</v>
      </c>
      <c r="O83" s="7">
        <v>3</v>
      </c>
      <c r="P83" s="22">
        <f>N83*O83</f>
        <v>0</v>
      </c>
      <c r="Q83" s="82"/>
      <c r="R83" s="56"/>
    </row>
    <row r="84" spans="2:18" ht="12.75">
      <c r="B84" s="5"/>
      <c r="C84" s="6"/>
      <c r="D84" s="5"/>
      <c r="E84" s="6"/>
      <c r="F84" s="6"/>
      <c r="G84" s="11" t="s">
        <v>25</v>
      </c>
      <c r="H84" s="6"/>
      <c r="I84" s="6"/>
      <c r="J84" s="6"/>
      <c r="K84" s="15"/>
      <c r="L84" s="15"/>
      <c r="M84" s="15">
        <f>(SUM(H84:L84)-MAX(H84:L84)-MIN(H84:L84))/3*3</f>
        <v>0</v>
      </c>
      <c r="N84" s="82">
        <f>M84/3</f>
        <v>0</v>
      </c>
      <c r="O84" s="7">
        <v>4</v>
      </c>
      <c r="P84" s="22">
        <f>N84*O84</f>
        <v>0</v>
      </c>
      <c r="Q84" s="82"/>
      <c r="R84" s="56"/>
    </row>
    <row r="85" spans="2:18" ht="12.75">
      <c r="B85" s="5"/>
      <c r="C85" s="6"/>
      <c r="D85" s="5"/>
      <c r="E85" s="6"/>
      <c r="F85" s="6"/>
      <c r="G85" s="11" t="s">
        <v>23</v>
      </c>
      <c r="H85" s="6"/>
      <c r="I85" s="6"/>
      <c r="J85" s="6"/>
      <c r="K85" s="15"/>
      <c r="L85" s="15"/>
      <c r="M85" s="15">
        <f>(SUM(H85:L85)-MAX(H85:L85)-MIN(H85:L85))/3*3</f>
        <v>0</v>
      </c>
      <c r="N85" s="82">
        <f>M85/3</f>
        <v>0</v>
      </c>
      <c r="O85" s="7">
        <v>3</v>
      </c>
      <c r="P85" s="22">
        <f>N85*O85</f>
        <v>0</v>
      </c>
      <c r="Q85" s="82"/>
      <c r="R85" s="56"/>
    </row>
    <row r="86" spans="2:18" ht="12.75">
      <c r="B86" s="5"/>
      <c r="C86" s="6"/>
      <c r="D86" s="5"/>
      <c r="E86" s="6"/>
      <c r="F86" s="6"/>
      <c r="G86" s="11"/>
      <c r="H86" s="6"/>
      <c r="I86" s="6"/>
      <c r="J86" s="6"/>
      <c r="K86" s="15"/>
      <c r="L86" s="15"/>
      <c r="M86" s="15"/>
      <c r="N86" s="82"/>
      <c r="O86" s="7"/>
      <c r="P86" s="22"/>
      <c r="Q86" s="82"/>
      <c r="R86" s="56"/>
    </row>
    <row r="87" spans="2:18" ht="12.75">
      <c r="B87" s="5">
        <v>13</v>
      </c>
      <c r="C87" s="72"/>
      <c r="D87" s="96"/>
      <c r="E87" s="52"/>
      <c r="F87" s="22"/>
      <c r="G87" s="22"/>
      <c r="H87" s="22"/>
      <c r="I87" s="6"/>
      <c r="J87" s="6"/>
      <c r="K87" s="6"/>
      <c r="L87" s="6"/>
      <c r="M87" s="6"/>
      <c r="N87" s="6"/>
      <c r="O87" s="7"/>
      <c r="P87" s="6"/>
      <c r="Q87" s="6"/>
      <c r="R87" s="6"/>
    </row>
    <row r="88" spans="2:18" ht="12.75">
      <c r="B88" s="5"/>
      <c r="C88" s="10"/>
      <c r="D88" s="11"/>
      <c r="E88" s="10"/>
      <c r="F88" s="10"/>
      <c r="G88" s="10">
        <f>(F87+F88)/2</f>
        <v>0</v>
      </c>
      <c r="H88" s="6"/>
      <c r="I88" s="6"/>
      <c r="J88" s="6"/>
      <c r="K88" s="6"/>
      <c r="L88" s="6"/>
      <c r="M88" s="12"/>
      <c r="N88" s="12"/>
      <c r="O88" s="7"/>
      <c r="P88" s="82">
        <f>SUM(P89:P91)</f>
        <v>0</v>
      </c>
      <c r="Q88" s="82"/>
      <c r="R88" s="56">
        <f>P88+Q88</f>
        <v>0</v>
      </c>
    </row>
    <row r="89" spans="2:18" ht="12.75">
      <c r="B89" s="5"/>
      <c r="C89" s="98"/>
      <c r="D89" s="5"/>
      <c r="E89" s="6"/>
      <c r="F89" s="6"/>
      <c r="G89" s="11" t="s">
        <v>37</v>
      </c>
      <c r="H89" s="6"/>
      <c r="I89" s="6"/>
      <c r="J89" s="6"/>
      <c r="K89" s="15"/>
      <c r="L89" s="15"/>
      <c r="M89" s="15">
        <f>(SUM(H89:L89)-MAX(H89:L89)-MIN(H89:L89))/3*3</f>
        <v>0</v>
      </c>
      <c r="N89" s="82">
        <f>M89/3</f>
        <v>0</v>
      </c>
      <c r="O89" s="7">
        <v>3</v>
      </c>
      <c r="P89" s="22">
        <f>N89*O89</f>
        <v>0</v>
      </c>
      <c r="Q89" s="82"/>
      <c r="R89" s="56"/>
    </row>
    <row r="90" spans="2:18" ht="12.75">
      <c r="B90" s="5"/>
      <c r="C90" s="6"/>
      <c r="D90" s="5"/>
      <c r="E90" s="6"/>
      <c r="F90" s="6"/>
      <c r="G90" s="11" t="s">
        <v>25</v>
      </c>
      <c r="H90" s="6"/>
      <c r="I90" s="6"/>
      <c r="J90" s="6"/>
      <c r="K90" s="15"/>
      <c r="L90" s="15"/>
      <c r="M90" s="15">
        <f>(SUM(H90:L90)-MAX(H90:L90)-MIN(H90:L90))/3*3</f>
        <v>0</v>
      </c>
      <c r="N90" s="82">
        <f>M90/3</f>
        <v>0</v>
      </c>
      <c r="O90" s="7">
        <v>4</v>
      </c>
      <c r="P90" s="22">
        <f>N90*O90</f>
        <v>0</v>
      </c>
      <c r="Q90" s="82"/>
      <c r="R90" s="56"/>
    </row>
    <row r="91" spans="2:18" ht="12.75">
      <c r="B91" s="5"/>
      <c r="C91" s="6"/>
      <c r="D91" s="5"/>
      <c r="E91" s="6"/>
      <c r="F91" s="6"/>
      <c r="G91" s="11" t="s">
        <v>23</v>
      </c>
      <c r="H91" s="6"/>
      <c r="I91" s="6"/>
      <c r="J91" s="6"/>
      <c r="K91" s="15"/>
      <c r="L91" s="15"/>
      <c r="M91" s="15">
        <f>(SUM(H91:L91)-MAX(H91:L91)-MIN(H91:L91))/3*3</f>
        <v>0</v>
      </c>
      <c r="N91" s="82">
        <f>M91/3</f>
        <v>0</v>
      </c>
      <c r="O91" s="7">
        <v>3</v>
      </c>
      <c r="P91" s="22">
        <f>N91*O91</f>
        <v>0</v>
      </c>
      <c r="Q91" s="82"/>
      <c r="R91" s="5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90"/>
  <sheetViews>
    <sheetView zoomScalePageLayoutView="0" workbookViewId="0" topLeftCell="A1">
      <selection activeCell="P33" sqref="P33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15.75390625" style="19" customWidth="1"/>
    <col min="4" max="4" width="9.25390625" style="2" bestFit="1" customWidth="1"/>
    <col min="5" max="5" width="9.125" style="2" customWidth="1"/>
    <col min="6" max="6" width="9.25390625" style="2" bestFit="1" customWidth="1"/>
    <col min="7" max="7" width="9.125" style="2" customWidth="1"/>
    <col min="8" max="8" width="9.25390625" style="2" bestFit="1" customWidth="1"/>
    <col min="9" max="16384" width="9.125" style="2" customWidth="1"/>
  </cols>
  <sheetData>
    <row r="1" spans="1:2" s="25" customFormat="1" ht="14.25" customHeight="1">
      <c r="A1" s="33" t="s">
        <v>78</v>
      </c>
      <c r="B1" s="59"/>
    </row>
    <row r="2" spans="1:2" s="26" customFormat="1" ht="15.75">
      <c r="A2" s="33" t="s">
        <v>86</v>
      </c>
      <c r="B2" s="32"/>
    </row>
    <row r="3" spans="1:2" s="25" customFormat="1" ht="15">
      <c r="A3" s="33" t="s">
        <v>87</v>
      </c>
      <c r="B3" s="59"/>
    </row>
    <row r="4" spans="1:3" s="25" customFormat="1" ht="15">
      <c r="A4" s="33"/>
      <c r="B4" s="59"/>
      <c r="C4" s="89"/>
    </row>
    <row r="5" spans="1:3" s="25" customFormat="1" ht="15">
      <c r="A5" s="33" t="s">
        <v>11</v>
      </c>
      <c r="B5" s="59"/>
      <c r="C5" s="89"/>
    </row>
    <row r="6" spans="1:3" s="26" customFormat="1" ht="15.75">
      <c r="A6" s="33" t="s">
        <v>83</v>
      </c>
      <c r="B6" s="64"/>
      <c r="C6" s="87"/>
    </row>
    <row r="7" spans="1:3" s="25" customFormat="1" ht="15">
      <c r="A7" s="33" t="s">
        <v>28</v>
      </c>
      <c r="B7" s="59"/>
      <c r="C7" s="83"/>
    </row>
    <row r="8" ht="12.75">
      <c r="B8" s="3"/>
    </row>
    <row r="9" spans="1:3" ht="12.75">
      <c r="A9" s="158" t="s">
        <v>237</v>
      </c>
      <c r="B9" s="159"/>
      <c r="C9" s="160"/>
    </row>
    <row r="10" spans="1:3" ht="12.75">
      <c r="A10" s="164" t="s">
        <v>13</v>
      </c>
      <c r="B10" s="168" t="s">
        <v>213</v>
      </c>
      <c r="C10" s="169"/>
    </row>
    <row r="11" spans="1:3" ht="12.75">
      <c r="A11" s="164" t="s">
        <v>14</v>
      </c>
      <c r="B11" s="168" t="s">
        <v>210</v>
      </c>
      <c r="C11" s="169"/>
    </row>
    <row r="12" spans="1:3" ht="12.75">
      <c r="A12" s="164" t="s">
        <v>15</v>
      </c>
      <c r="B12" s="168" t="s">
        <v>241</v>
      </c>
      <c r="C12" s="169"/>
    </row>
    <row r="13" spans="1:3" ht="12.75">
      <c r="A13" s="164" t="s">
        <v>16</v>
      </c>
      <c r="B13" s="168" t="s">
        <v>149</v>
      </c>
      <c r="C13" s="169"/>
    </row>
    <row r="14" spans="1:3" ht="12.75">
      <c r="A14" s="164" t="s">
        <v>17</v>
      </c>
      <c r="B14" s="168" t="s">
        <v>144</v>
      </c>
      <c r="C14" s="169"/>
    </row>
    <row r="15" spans="1:3" s="5" customFormat="1" ht="11.25">
      <c r="A15" s="16"/>
      <c r="C15" s="6"/>
    </row>
    <row r="16" spans="1:5" s="5" customFormat="1" ht="12.75">
      <c r="A16" s="281"/>
      <c r="B16" s="281"/>
      <c r="C16" s="294"/>
      <c r="D16" s="281"/>
      <c r="E16" s="281"/>
    </row>
    <row r="17" spans="1:5" s="5" customFormat="1" ht="12.75">
      <c r="A17" s="295"/>
      <c r="B17" s="296">
        <v>1</v>
      </c>
      <c r="C17" s="297" t="s">
        <v>269</v>
      </c>
      <c r="D17" s="296">
        <v>74.367</v>
      </c>
      <c r="E17" s="281"/>
    </row>
    <row r="18" spans="1:5" s="5" customFormat="1" ht="12.75">
      <c r="A18" s="295"/>
      <c r="B18" s="296">
        <v>2</v>
      </c>
      <c r="C18" s="297" t="s">
        <v>266</v>
      </c>
      <c r="D18" s="296">
        <v>70.933</v>
      </c>
      <c r="E18" s="281"/>
    </row>
    <row r="19" spans="1:5" s="5" customFormat="1" ht="12.75">
      <c r="A19" s="295"/>
      <c r="B19" s="296">
        <v>3</v>
      </c>
      <c r="C19" s="298" t="s">
        <v>108</v>
      </c>
      <c r="D19" s="296">
        <v>69.6</v>
      </c>
      <c r="E19" s="281"/>
    </row>
    <row r="20" spans="1:5" s="5" customFormat="1" ht="12.75">
      <c r="A20" s="295"/>
      <c r="B20" s="296">
        <v>4</v>
      </c>
      <c r="C20" s="298" t="s">
        <v>268</v>
      </c>
      <c r="D20" s="296">
        <v>66.933</v>
      </c>
      <c r="E20" s="281"/>
    </row>
    <row r="21" spans="1:5" s="5" customFormat="1" ht="12.75">
      <c r="A21" s="295"/>
      <c r="B21" s="296">
        <v>5</v>
      </c>
      <c r="C21" s="298" t="s">
        <v>267</v>
      </c>
      <c r="D21" s="296">
        <v>65.467</v>
      </c>
      <c r="E21" s="281"/>
    </row>
    <row r="22" spans="1:9" s="5" customFormat="1" ht="12.75">
      <c r="A22" s="281"/>
      <c r="B22" s="299"/>
      <c r="C22" s="300"/>
      <c r="D22" s="299"/>
      <c r="E22" s="281"/>
      <c r="I22" s="186"/>
    </row>
    <row r="23" spans="1:3" s="5" customFormat="1" ht="11.25">
      <c r="A23" s="16"/>
      <c r="C23" s="301"/>
    </row>
    <row r="24" spans="1:3" s="5" customFormat="1" ht="11.25">
      <c r="A24" s="16"/>
      <c r="C24" s="6"/>
    </row>
    <row r="25" spans="1:3" s="5" customFormat="1" ht="11.25">
      <c r="A25" s="16"/>
      <c r="C25" s="6"/>
    </row>
    <row r="26" spans="1:3" s="5" customFormat="1" ht="11.25">
      <c r="A26" s="16"/>
      <c r="C26" s="6"/>
    </row>
    <row r="27" spans="1:3" s="5" customFormat="1" ht="11.25">
      <c r="A27" s="16"/>
      <c r="C27" s="50"/>
    </row>
    <row r="28" spans="1:3" s="5" customFormat="1" ht="11.25">
      <c r="A28" s="16"/>
      <c r="C28" s="98"/>
    </row>
    <row r="29" spans="1:3" s="5" customFormat="1" ht="11.25">
      <c r="A29" s="16"/>
      <c r="C29" s="6"/>
    </row>
    <row r="30" spans="1:3" s="5" customFormat="1" ht="11.25">
      <c r="A30" s="16"/>
      <c r="C30" s="6"/>
    </row>
    <row r="31" spans="1:3" s="5" customFormat="1" ht="11.25">
      <c r="A31" s="16"/>
      <c r="C31" s="6"/>
    </row>
    <row r="32" spans="1:3" s="5" customFormat="1" ht="11.25">
      <c r="A32" s="16"/>
      <c r="C32" s="10"/>
    </row>
    <row r="33" spans="1:3" s="5" customFormat="1" ht="11.25">
      <c r="A33" s="16"/>
      <c r="C33" s="98"/>
    </row>
    <row r="34" spans="1:3" s="5" customFormat="1" ht="11.25">
      <c r="A34" s="16"/>
      <c r="C34" s="6"/>
    </row>
    <row r="35" spans="2:4" ht="12.75">
      <c r="B35" s="5"/>
      <c r="C35" s="6"/>
      <c r="D35" s="5"/>
    </row>
    <row r="36" spans="2:3" ht="12.75">
      <c r="B36" s="5"/>
      <c r="C36" s="6"/>
    </row>
    <row r="37" spans="2:3" ht="12.75">
      <c r="B37" s="5"/>
      <c r="C37" s="43"/>
    </row>
    <row r="38" spans="2:3" ht="12.75">
      <c r="B38" s="5"/>
      <c r="C38" s="98"/>
    </row>
    <row r="39" spans="2:3" ht="12.75">
      <c r="B39" s="5"/>
      <c r="C39" s="6"/>
    </row>
    <row r="40" spans="2:3" ht="12.75">
      <c r="B40" s="5"/>
      <c r="C40" s="6"/>
    </row>
    <row r="41" spans="2:3" ht="12.75">
      <c r="B41" s="5"/>
      <c r="C41" s="6"/>
    </row>
    <row r="42" spans="2:3" ht="12.75">
      <c r="B42" s="5"/>
      <c r="C42" s="50"/>
    </row>
    <row r="43" spans="2:3" ht="12.75">
      <c r="B43" s="5"/>
      <c r="C43" s="98"/>
    </row>
    <row r="44" spans="2:3" ht="12.75">
      <c r="B44" s="5"/>
      <c r="C44" s="6"/>
    </row>
    <row r="45" spans="2:3" ht="12.75">
      <c r="B45" s="5"/>
      <c r="C45" s="6"/>
    </row>
    <row r="46" spans="2:3" ht="12.75">
      <c r="B46" s="5"/>
      <c r="C46" s="6"/>
    </row>
    <row r="47" spans="2:3" ht="12.75">
      <c r="B47" s="5"/>
      <c r="C47" s="72"/>
    </row>
    <row r="48" spans="2:3" ht="12.75">
      <c r="B48" s="5"/>
      <c r="C48" s="10"/>
    </row>
    <row r="49" spans="2:3" ht="12.75">
      <c r="B49" s="5"/>
      <c r="C49" s="98"/>
    </row>
    <row r="50" spans="2:3" ht="12.75">
      <c r="B50" s="5"/>
      <c r="C50" s="6"/>
    </row>
    <row r="51" spans="2:3" ht="12.75">
      <c r="B51" s="5"/>
      <c r="C51" s="6"/>
    </row>
    <row r="52" spans="2:3" ht="12.75">
      <c r="B52" s="5"/>
      <c r="C52" s="72"/>
    </row>
    <row r="53" spans="2:3" ht="12.75">
      <c r="B53" s="5"/>
      <c r="C53" s="43"/>
    </row>
    <row r="54" spans="2:3" ht="12.75">
      <c r="B54" s="5"/>
      <c r="C54" s="98"/>
    </row>
    <row r="55" spans="2:3" ht="12.75">
      <c r="B55" s="5"/>
      <c r="C55" s="6"/>
    </row>
    <row r="56" spans="2:3" ht="12.75">
      <c r="B56" s="5"/>
      <c r="C56" s="6"/>
    </row>
    <row r="57" spans="2:3" ht="12.75">
      <c r="B57" s="5"/>
      <c r="C57" s="6"/>
    </row>
    <row r="58" spans="2:3" ht="12.75">
      <c r="B58" s="5"/>
      <c r="C58" s="43"/>
    </row>
    <row r="59" spans="2:3" ht="12.75">
      <c r="B59" s="5"/>
      <c r="C59" s="50"/>
    </row>
    <row r="60" spans="2:3" ht="12.75">
      <c r="B60" s="5"/>
      <c r="C60" s="98"/>
    </row>
    <row r="61" spans="2:3" ht="12.75">
      <c r="B61" s="5"/>
      <c r="C61" s="6"/>
    </row>
    <row r="62" spans="2:3" ht="12.75">
      <c r="B62" s="5"/>
      <c r="C62" s="6"/>
    </row>
    <row r="63" spans="2:3" ht="12.75">
      <c r="B63" s="5"/>
      <c r="C63" s="6"/>
    </row>
    <row r="64" spans="2:3" ht="12.75">
      <c r="B64" s="5"/>
      <c r="C64" s="72"/>
    </row>
    <row r="65" spans="2:3" ht="12.75">
      <c r="B65" s="5"/>
      <c r="C65" s="10"/>
    </row>
    <row r="66" spans="2:3" ht="12.75">
      <c r="B66" s="5"/>
      <c r="C66" s="98"/>
    </row>
    <row r="67" spans="2:3" ht="12.75">
      <c r="B67" s="5"/>
      <c r="C67" s="6"/>
    </row>
    <row r="68" spans="2:3" ht="12.75">
      <c r="B68" s="5"/>
      <c r="C68" s="6"/>
    </row>
    <row r="69" spans="2:3" ht="12.75">
      <c r="B69" s="5"/>
      <c r="C69" s="72"/>
    </row>
    <row r="70" spans="2:3" ht="12.75">
      <c r="B70" s="5"/>
      <c r="C70" s="10"/>
    </row>
    <row r="71" spans="2:3" ht="12.75">
      <c r="B71" s="5"/>
      <c r="C71" s="98"/>
    </row>
    <row r="72" spans="2:3" ht="12.75">
      <c r="B72" s="5"/>
      <c r="C72" s="6"/>
    </row>
    <row r="73" spans="2:3" ht="12.75">
      <c r="B73" s="5"/>
      <c r="C73" s="6"/>
    </row>
    <row r="74" spans="2:3" ht="12.75">
      <c r="B74" s="5"/>
      <c r="C74" s="72"/>
    </row>
    <row r="75" spans="2:3" ht="12.75">
      <c r="B75" s="5"/>
      <c r="C75" s="43"/>
    </row>
    <row r="76" spans="2:3" ht="12.75">
      <c r="B76" s="5"/>
      <c r="C76" s="98"/>
    </row>
    <row r="77" spans="2:3" ht="12.75">
      <c r="B77" s="5"/>
      <c r="C77" s="6"/>
    </row>
    <row r="78" spans="2:3" ht="12.75">
      <c r="B78" s="5"/>
      <c r="C78" s="6"/>
    </row>
    <row r="79" spans="2:3" ht="12.75">
      <c r="B79" s="5"/>
      <c r="C79" s="6"/>
    </row>
    <row r="80" spans="2:3" ht="12.75">
      <c r="B80" s="5"/>
      <c r="C80" s="43"/>
    </row>
    <row r="81" spans="2:3" ht="12.75">
      <c r="B81" s="5"/>
      <c r="C81" s="50"/>
    </row>
    <row r="82" spans="2:3" ht="12.75">
      <c r="B82" s="5"/>
      <c r="C82" s="98"/>
    </row>
    <row r="83" spans="2:3" ht="12.75">
      <c r="B83" s="5"/>
      <c r="C83" s="6"/>
    </row>
    <row r="84" spans="2:3" ht="12.75">
      <c r="B84" s="5"/>
      <c r="C84" s="6"/>
    </row>
    <row r="85" spans="2:3" ht="12.75">
      <c r="B85" s="5"/>
      <c r="C85" s="6"/>
    </row>
    <row r="86" spans="2:3" ht="12.75">
      <c r="B86" s="5"/>
      <c r="C86" s="72"/>
    </row>
    <row r="87" spans="2:3" ht="12.75">
      <c r="B87" s="5"/>
      <c r="C87" s="10"/>
    </row>
    <row r="88" spans="2:3" ht="12.75">
      <c r="B88" s="5"/>
      <c r="C88" s="98"/>
    </row>
    <row r="89" spans="2:3" ht="12.75">
      <c r="B89" s="5"/>
      <c r="C89" s="6"/>
    </row>
    <row r="90" spans="2:3" ht="12.75">
      <c r="B90" s="5"/>
      <c r="C90" s="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R47" sqref="R47"/>
    </sheetView>
  </sheetViews>
  <sheetFormatPr defaultColWidth="9.00390625" defaultRowHeight="12.75"/>
  <cols>
    <col min="1" max="1" width="3.875" style="0" customWidth="1"/>
    <col min="3" max="3" width="12.25390625" style="0" customWidth="1"/>
    <col min="4" max="4" width="9.125" style="124" customWidth="1"/>
    <col min="5" max="5" width="13.875" style="200" customWidth="1"/>
    <col min="6" max="6" width="4.625" style="0" customWidth="1"/>
    <col min="7" max="7" width="5.125" style="0" customWidth="1"/>
    <col min="8" max="8" width="5.00390625" style="0" customWidth="1"/>
    <col min="9" max="9" width="5.25390625" style="0" customWidth="1"/>
    <col min="10" max="11" width="5.125" style="0" customWidth="1"/>
  </cols>
  <sheetData>
    <row r="1" spans="1:9" ht="15.75">
      <c r="A1" s="33" t="s">
        <v>78</v>
      </c>
      <c r="B1" s="59"/>
      <c r="C1" s="25"/>
      <c r="D1" s="188"/>
      <c r="E1" s="195"/>
      <c r="F1" s="25"/>
      <c r="G1" s="25"/>
      <c r="H1" s="25"/>
      <c r="I1" s="25"/>
    </row>
    <row r="2" spans="1:9" ht="15.75">
      <c r="A2" s="33" t="s">
        <v>86</v>
      </c>
      <c r="B2" s="32"/>
      <c r="C2" s="26"/>
      <c r="D2" s="189"/>
      <c r="E2" s="196"/>
      <c r="F2" s="26"/>
      <c r="G2" s="26"/>
      <c r="H2" s="26"/>
      <c r="I2" s="26"/>
    </row>
    <row r="3" spans="1:9" ht="15.75">
      <c r="A3" s="33" t="s">
        <v>87</v>
      </c>
      <c r="B3" s="59"/>
      <c r="C3" s="25"/>
      <c r="D3" s="190"/>
      <c r="E3" s="195"/>
      <c r="F3" s="25"/>
      <c r="G3" s="25"/>
      <c r="H3" s="25"/>
      <c r="I3" s="25"/>
    </row>
    <row r="4" spans="1:9" ht="15.75">
      <c r="A4" s="33"/>
      <c r="B4" s="59"/>
      <c r="C4" s="63"/>
      <c r="D4" s="191"/>
      <c r="E4" s="195"/>
      <c r="F4" s="25"/>
      <c r="G4" s="25"/>
      <c r="H4" s="25"/>
      <c r="I4" s="25"/>
    </row>
    <row r="5" spans="1:9" ht="15.75">
      <c r="A5" s="33" t="s">
        <v>84</v>
      </c>
      <c r="B5" s="59"/>
      <c r="C5" s="89"/>
      <c r="D5" s="191"/>
      <c r="E5" s="195"/>
      <c r="F5" s="25"/>
      <c r="G5" s="25"/>
      <c r="H5" s="25"/>
      <c r="I5" s="25"/>
    </row>
    <row r="6" spans="1:9" ht="12" customHeight="1">
      <c r="A6" s="33" t="s">
        <v>12</v>
      </c>
      <c r="B6" s="64"/>
      <c r="C6" s="87"/>
      <c r="D6" s="191"/>
      <c r="E6" s="195"/>
      <c r="F6" s="25"/>
      <c r="G6" s="25"/>
      <c r="H6" s="25"/>
      <c r="I6" s="25"/>
    </row>
    <row r="7" spans="1:9" ht="12.75" customHeight="1">
      <c r="A7" s="33" t="s">
        <v>28</v>
      </c>
      <c r="B7" s="59"/>
      <c r="C7" s="83"/>
      <c r="D7" s="191"/>
      <c r="E7" s="195"/>
      <c r="F7" s="25"/>
      <c r="G7" s="25"/>
      <c r="H7" s="25"/>
      <c r="I7" s="25"/>
    </row>
    <row r="8" spans="1:9" ht="15.75">
      <c r="A8" s="9"/>
      <c r="B8" s="3"/>
      <c r="C8" s="19"/>
      <c r="D8" s="191"/>
      <c r="E8" s="195"/>
      <c r="F8" s="25"/>
      <c r="G8" s="25"/>
      <c r="H8" s="25"/>
      <c r="I8" s="25"/>
    </row>
    <row r="9" spans="1:9" ht="15.75">
      <c r="A9" s="158" t="s">
        <v>82</v>
      </c>
      <c r="B9" s="159"/>
      <c r="C9" s="160"/>
      <c r="D9" s="191"/>
      <c r="E9" s="195"/>
      <c r="F9" s="25"/>
      <c r="G9" s="25"/>
      <c r="H9" s="25"/>
      <c r="I9" s="25"/>
    </row>
    <row r="10" spans="1:9" ht="12.75" customHeight="1">
      <c r="A10" s="184" t="s">
        <v>13</v>
      </c>
      <c r="B10" s="168" t="s">
        <v>210</v>
      </c>
      <c r="C10" s="169"/>
      <c r="D10" s="191"/>
      <c r="E10" s="195"/>
      <c r="F10" s="25"/>
      <c r="G10" s="25"/>
      <c r="H10" s="25"/>
      <c r="I10" s="25"/>
    </row>
    <row r="11" spans="1:9" ht="12" customHeight="1">
      <c r="A11" s="184" t="s">
        <v>14</v>
      </c>
      <c r="B11" s="168" t="s">
        <v>147</v>
      </c>
      <c r="C11" s="169"/>
      <c r="D11" s="191"/>
      <c r="E11" s="195"/>
      <c r="F11" s="25"/>
      <c r="G11" s="25"/>
      <c r="H11" s="25"/>
      <c r="I11" s="25"/>
    </row>
    <row r="12" spans="1:9" ht="12.75" customHeight="1">
      <c r="A12" s="184" t="s">
        <v>15</v>
      </c>
      <c r="B12" s="168" t="s">
        <v>211</v>
      </c>
      <c r="C12" s="169"/>
      <c r="D12" s="191"/>
      <c r="E12" s="195"/>
      <c r="F12" s="25"/>
      <c r="G12" s="25"/>
      <c r="H12" s="25"/>
      <c r="I12" s="25"/>
    </row>
    <row r="13" spans="1:9" ht="11.25" customHeight="1">
      <c r="A13" s="184" t="s">
        <v>16</v>
      </c>
      <c r="B13" s="168" t="s">
        <v>150</v>
      </c>
      <c r="C13" s="169"/>
      <c r="D13" s="191"/>
      <c r="E13" s="195"/>
      <c r="F13" s="25"/>
      <c r="G13" s="25"/>
      <c r="H13" s="25"/>
      <c r="I13" s="25"/>
    </row>
    <row r="14" spans="1:9" ht="11.25" customHeight="1">
      <c r="A14" s="184" t="s">
        <v>17</v>
      </c>
      <c r="B14" s="168" t="s">
        <v>212</v>
      </c>
      <c r="C14" s="169"/>
      <c r="D14" s="191"/>
      <c r="E14" s="195"/>
      <c r="F14" s="25"/>
      <c r="G14" s="25"/>
      <c r="H14" s="25"/>
      <c r="I14" s="25"/>
    </row>
    <row r="15" spans="1:9" ht="10.5" customHeight="1">
      <c r="A15" s="184">
        <v>6</v>
      </c>
      <c r="B15" s="168" t="s">
        <v>213</v>
      </c>
      <c r="C15" s="169"/>
      <c r="D15" s="191"/>
      <c r="E15" s="195"/>
      <c r="F15" s="25"/>
      <c r="G15" s="25"/>
      <c r="H15" s="25"/>
      <c r="I15" s="25"/>
    </row>
    <row r="16" spans="4:9" ht="15.75">
      <c r="D16" s="191"/>
      <c r="E16" s="195"/>
      <c r="F16" s="25"/>
      <c r="G16" s="25"/>
      <c r="H16" s="25"/>
      <c r="I16" s="25"/>
    </row>
    <row r="17" spans="2:5" ht="18" customHeight="1">
      <c r="B17" s="332" t="s">
        <v>30</v>
      </c>
      <c r="C17" s="333"/>
      <c r="D17" s="135" t="s">
        <v>31</v>
      </c>
      <c r="E17" s="194" t="s">
        <v>19</v>
      </c>
    </row>
    <row r="18" spans="1:15" ht="15.75">
      <c r="A18" s="127">
        <v>1</v>
      </c>
      <c r="B18" s="324" t="s">
        <v>59</v>
      </c>
      <c r="C18" s="325"/>
      <c r="D18" s="192" t="s">
        <v>93</v>
      </c>
      <c r="E18" s="197" t="s">
        <v>94</v>
      </c>
      <c r="F18" s="128">
        <v>1</v>
      </c>
      <c r="G18" s="128">
        <v>2</v>
      </c>
      <c r="H18" s="128">
        <v>3</v>
      </c>
      <c r="I18" s="128">
        <v>4</v>
      </c>
      <c r="J18" s="128">
        <v>5</v>
      </c>
      <c r="K18" s="128">
        <v>6</v>
      </c>
      <c r="L18" s="128" t="s">
        <v>48</v>
      </c>
      <c r="M18" s="128" t="s">
        <v>47</v>
      </c>
      <c r="N18" s="133"/>
      <c r="O18" s="134"/>
    </row>
    <row r="19" spans="1:15" ht="15.75">
      <c r="A19" s="127"/>
      <c r="B19" s="326"/>
      <c r="C19" s="327"/>
      <c r="D19" s="129"/>
      <c r="E19" s="198"/>
      <c r="F19" s="130">
        <v>5.3</v>
      </c>
      <c r="G19" s="130">
        <v>6</v>
      </c>
      <c r="H19" s="130">
        <v>5.5</v>
      </c>
      <c r="I19" s="130">
        <v>5.5</v>
      </c>
      <c r="J19" s="130">
        <v>5.5</v>
      </c>
      <c r="K19" s="130">
        <v>6</v>
      </c>
      <c r="L19" s="131">
        <f>SUM(F19:K19)-MAX(F19:K20)-MIN(F19:K19)</f>
        <v>22.399999999999995</v>
      </c>
      <c r="M19" s="132">
        <f>L19/4</f>
        <v>5.599999999999999</v>
      </c>
      <c r="N19" s="133">
        <f>M19*5</f>
        <v>27.999999999999993</v>
      </c>
      <c r="O19" s="134"/>
    </row>
    <row r="20" spans="1:15" ht="15.75">
      <c r="A20" s="127"/>
      <c r="B20" s="328"/>
      <c r="C20" s="329"/>
      <c r="D20" s="185"/>
      <c r="E20" s="199"/>
      <c r="F20" s="130">
        <v>5.6</v>
      </c>
      <c r="G20" s="130">
        <v>6</v>
      </c>
      <c r="H20" s="130">
        <v>5.6</v>
      </c>
      <c r="I20" s="130">
        <v>5.8</v>
      </c>
      <c r="J20" s="130">
        <v>5.5</v>
      </c>
      <c r="K20" s="130">
        <v>6.1</v>
      </c>
      <c r="L20" s="131">
        <f>SUM(F20:K20)-MAX(F20:J20)-MIN(F20:K20)</f>
        <v>23.1</v>
      </c>
      <c r="M20" s="132">
        <f>L20/4</f>
        <v>5.775</v>
      </c>
      <c r="N20" s="133">
        <f>M20*5</f>
        <v>28.875</v>
      </c>
      <c r="O20" s="134">
        <f>N19+N20</f>
        <v>56.87499999999999</v>
      </c>
    </row>
    <row r="21" spans="1:15" ht="15.75">
      <c r="A21" s="127"/>
      <c r="B21" s="133"/>
      <c r="C21" s="133"/>
      <c r="D21" s="133"/>
      <c r="E21" s="127"/>
      <c r="F21" s="133"/>
      <c r="G21" s="133"/>
      <c r="H21" s="133"/>
      <c r="I21" s="133"/>
      <c r="J21" s="133"/>
      <c r="K21" s="133"/>
      <c r="L21" s="133"/>
      <c r="M21" s="133"/>
      <c r="N21" s="133"/>
      <c r="O21" s="134"/>
    </row>
    <row r="22" spans="1:15" ht="15.75">
      <c r="A22" s="127"/>
      <c r="B22" s="133"/>
      <c r="C22" s="133"/>
      <c r="D22" s="133"/>
      <c r="E22" s="127"/>
      <c r="F22" s="133"/>
      <c r="G22" s="133"/>
      <c r="H22" s="133"/>
      <c r="I22" s="133"/>
      <c r="J22" s="133"/>
      <c r="K22" s="133"/>
      <c r="L22" s="133"/>
      <c r="M22" s="133"/>
      <c r="N22" s="133"/>
      <c r="O22" s="134"/>
    </row>
    <row r="23" spans="1:15" ht="15.75">
      <c r="A23" s="127">
        <v>2</v>
      </c>
      <c r="B23" s="330" t="s">
        <v>90</v>
      </c>
      <c r="C23" s="331"/>
      <c r="D23" s="192" t="s">
        <v>95</v>
      </c>
      <c r="E23" s="197" t="s">
        <v>94</v>
      </c>
      <c r="F23" s="128">
        <v>1</v>
      </c>
      <c r="G23" s="128">
        <v>2</v>
      </c>
      <c r="H23" s="128">
        <v>3</v>
      </c>
      <c r="I23" s="128">
        <v>4</v>
      </c>
      <c r="J23" s="128">
        <v>5</v>
      </c>
      <c r="K23" s="128">
        <v>6</v>
      </c>
      <c r="L23" s="128" t="s">
        <v>46</v>
      </c>
      <c r="M23" s="128" t="s">
        <v>47</v>
      </c>
      <c r="N23" s="133"/>
      <c r="O23" s="134"/>
    </row>
    <row r="24" spans="1:15" ht="15.75">
      <c r="A24" s="127"/>
      <c r="B24" s="326"/>
      <c r="C24" s="327"/>
      <c r="D24" s="129"/>
      <c r="E24" s="198"/>
      <c r="F24" s="130">
        <v>5.5</v>
      </c>
      <c r="G24" s="130">
        <v>5.4</v>
      </c>
      <c r="H24" s="130">
        <v>5.6</v>
      </c>
      <c r="I24" s="130">
        <v>5.5</v>
      </c>
      <c r="J24" s="130">
        <v>5.6</v>
      </c>
      <c r="K24" s="130">
        <v>5.3</v>
      </c>
      <c r="L24" s="131">
        <f>SUM(F24:K24)-MAX(F24:K25)-MIN(F24:K24)</f>
        <v>21.799999999999997</v>
      </c>
      <c r="M24" s="132">
        <f>L24/4</f>
        <v>5.449999999999999</v>
      </c>
      <c r="N24" s="133">
        <f>M24*5</f>
        <v>27.249999999999996</v>
      </c>
      <c r="O24" s="134"/>
    </row>
    <row r="25" spans="1:15" ht="15.75">
      <c r="A25" s="127"/>
      <c r="B25" s="328"/>
      <c r="C25" s="329"/>
      <c r="D25" s="185"/>
      <c r="E25" s="199"/>
      <c r="F25" s="130">
        <v>5.6</v>
      </c>
      <c r="G25" s="130">
        <v>5.5</v>
      </c>
      <c r="H25" s="130">
        <v>5.8</v>
      </c>
      <c r="I25" s="130">
        <v>5.7</v>
      </c>
      <c r="J25" s="130">
        <v>5.7</v>
      </c>
      <c r="K25" s="130">
        <v>5.6</v>
      </c>
      <c r="L25" s="131">
        <f>SUM(F25:K25)-MAX(F25:J25)-MIN(F25:K25)</f>
        <v>22.599999999999998</v>
      </c>
      <c r="M25" s="132">
        <f>L25/4</f>
        <v>5.6499999999999995</v>
      </c>
      <c r="N25" s="133">
        <f>M25*5</f>
        <v>28.249999999999996</v>
      </c>
      <c r="O25" s="134">
        <f>N24+N25</f>
        <v>55.49999999999999</v>
      </c>
    </row>
    <row r="26" spans="1:15" ht="15.75">
      <c r="A26" s="127"/>
      <c r="B26" s="133"/>
      <c r="C26" s="133"/>
      <c r="D26" s="133"/>
      <c r="E26" s="127"/>
      <c r="F26" s="133"/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5" ht="15.75">
      <c r="A27" s="127"/>
      <c r="B27" s="133"/>
      <c r="C27" s="133"/>
      <c r="D27" s="133"/>
      <c r="E27" s="127"/>
      <c r="F27" s="133"/>
      <c r="G27" s="133"/>
      <c r="H27" s="133"/>
      <c r="I27" s="133"/>
      <c r="J27" s="133"/>
      <c r="K27" s="133"/>
      <c r="L27" s="133"/>
      <c r="M27" s="133"/>
      <c r="N27" s="133"/>
      <c r="O27" s="134"/>
    </row>
    <row r="28" spans="1:15" ht="15.75">
      <c r="A28" s="127">
        <v>3</v>
      </c>
      <c r="B28" s="330" t="s">
        <v>91</v>
      </c>
      <c r="C28" s="331"/>
      <c r="D28" s="192" t="s">
        <v>95</v>
      </c>
      <c r="E28" s="197" t="s">
        <v>94</v>
      </c>
      <c r="F28" s="128">
        <v>1</v>
      </c>
      <c r="G28" s="128">
        <v>2</v>
      </c>
      <c r="H28" s="128">
        <v>3</v>
      </c>
      <c r="I28" s="128">
        <v>4</v>
      </c>
      <c r="J28" s="128">
        <v>5</v>
      </c>
      <c r="K28" s="128">
        <v>6</v>
      </c>
      <c r="L28" s="128" t="s">
        <v>46</v>
      </c>
      <c r="M28" s="128" t="s">
        <v>47</v>
      </c>
      <c r="N28" s="133"/>
      <c r="O28" s="134"/>
    </row>
    <row r="29" spans="1:15" ht="15.75">
      <c r="A29" s="127"/>
      <c r="B29" s="326"/>
      <c r="C29" s="327"/>
      <c r="D29" s="129"/>
      <c r="E29" s="198"/>
      <c r="F29" s="130">
        <v>3</v>
      </c>
      <c r="G29" s="130">
        <v>3</v>
      </c>
      <c r="H29" s="130">
        <v>3</v>
      </c>
      <c r="I29" s="130">
        <v>3</v>
      </c>
      <c r="J29" s="130">
        <v>3.3</v>
      </c>
      <c r="K29" s="130">
        <v>3</v>
      </c>
      <c r="L29" s="131">
        <f>SUM(F29:J29)-MAX(F29:J29)-MIN(F29:J29)</f>
        <v>9</v>
      </c>
      <c r="M29" s="132">
        <f>L29/3</f>
        <v>3</v>
      </c>
      <c r="N29" s="133">
        <f>M29*5</f>
        <v>15</v>
      </c>
      <c r="O29" s="134"/>
    </row>
    <row r="30" spans="1:15" ht="15.75">
      <c r="A30" s="127"/>
      <c r="B30" s="328"/>
      <c r="C30" s="329"/>
      <c r="D30" s="185"/>
      <c r="E30" s="199"/>
      <c r="F30" s="130">
        <v>3</v>
      </c>
      <c r="G30" s="130">
        <v>3.2</v>
      </c>
      <c r="H30" s="130">
        <v>3</v>
      </c>
      <c r="I30" s="130">
        <v>3.4</v>
      </c>
      <c r="J30" s="130">
        <v>3.4</v>
      </c>
      <c r="K30" s="130">
        <v>3.2</v>
      </c>
      <c r="L30" s="131">
        <f>SUM(F30:J30)-MAX(F30:J30)-MIN(F30:J30)</f>
        <v>9.6</v>
      </c>
      <c r="M30" s="132">
        <f>L30/3</f>
        <v>3.1999999999999997</v>
      </c>
      <c r="N30" s="133">
        <f>M30*5</f>
        <v>15.999999999999998</v>
      </c>
      <c r="O30" s="134">
        <f>N29+N30</f>
        <v>31</v>
      </c>
    </row>
    <row r="31" spans="1:15" ht="15.75">
      <c r="A31" s="127"/>
      <c r="B31" s="133"/>
      <c r="C31" s="133"/>
      <c r="D31" s="133"/>
      <c r="E31" s="127"/>
      <c r="F31" s="133"/>
      <c r="G31" s="133"/>
      <c r="H31" s="133"/>
      <c r="I31" s="133"/>
      <c r="J31" s="133"/>
      <c r="K31" s="133"/>
      <c r="L31" s="133"/>
      <c r="M31" s="133"/>
      <c r="N31" s="133"/>
      <c r="O31" s="134"/>
    </row>
    <row r="32" spans="1:15" ht="15.75">
      <c r="A32" s="127"/>
      <c r="B32" s="133"/>
      <c r="C32" s="133"/>
      <c r="D32" s="133"/>
      <c r="E32" s="127"/>
      <c r="F32" s="133"/>
      <c r="G32" s="133"/>
      <c r="H32" s="133"/>
      <c r="I32" s="133"/>
      <c r="J32" s="133"/>
      <c r="K32" s="133"/>
      <c r="L32" s="133"/>
      <c r="M32" s="133"/>
      <c r="N32" s="133"/>
      <c r="O32" s="134"/>
    </row>
    <row r="33" spans="1:15" ht="15.75">
      <c r="A33" s="127">
        <v>4</v>
      </c>
      <c r="B33" s="330" t="s">
        <v>92</v>
      </c>
      <c r="C33" s="331"/>
      <c r="D33" s="192" t="s">
        <v>95</v>
      </c>
      <c r="E33" s="197" t="s">
        <v>94</v>
      </c>
      <c r="F33" s="128">
        <v>1</v>
      </c>
      <c r="G33" s="128">
        <v>2</v>
      </c>
      <c r="H33" s="128">
        <v>3</v>
      </c>
      <c r="I33" s="128">
        <v>4</v>
      </c>
      <c r="J33" s="128">
        <v>5</v>
      </c>
      <c r="K33" s="128">
        <v>6</v>
      </c>
      <c r="L33" s="128" t="s">
        <v>46</v>
      </c>
      <c r="M33" s="128" t="s">
        <v>47</v>
      </c>
      <c r="N33" s="133"/>
      <c r="O33" s="134"/>
    </row>
    <row r="34" spans="1:15" ht="15.75">
      <c r="A34" s="127"/>
      <c r="B34" s="326"/>
      <c r="C34" s="327"/>
      <c r="D34" s="129"/>
      <c r="E34" s="198"/>
      <c r="F34" s="130">
        <v>4.5</v>
      </c>
      <c r="G34" s="130">
        <v>4.5</v>
      </c>
      <c r="H34" s="130">
        <v>5</v>
      </c>
      <c r="I34" s="130">
        <v>4.5</v>
      </c>
      <c r="J34" s="130">
        <v>4.5</v>
      </c>
      <c r="K34" s="130">
        <v>4.5</v>
      </c>
      <c r="L34" s="131">
        <f>SUM(F34:K34)-MAX(F34:K35)-MIN(F34:K34)</f>
        <v>18</v>
      </c>
      <c r="M34" s="132">
        <f>L34/4</f>
        <v>4.5</v>
      </c>
      <c r="N34" s="133">
        <f>M34*5</f>
        <v>22.5</v>
      </c>
      <c r="O34" s="134"/>
    </row>
    <row r="35" spans="1:15" ht="15.75">
      <c r="A35" s="127"/>
      <c r="B35" s="328"/>
      <c r="C35" s="329"/>
      <c r="D35" s="185"/>
      <c r="E35" s="199"/>
      <c r="F35" s="130">
        <v>4.7</v>
      </c>
      <c r="G35" s="130">
        <v>4.4</v>
      </c>
      <c r="H35" s="130">
        <v>5</v>
      </c>
      <c r="I35" s="130">
        <v>4.7</v>
      </c>
      <c r="J35" s="130">
        <v>5</v>
      </c>
      <c r="K35" s="130">
        <v>5</v>
      </c>
      <c r="L35" s="131">
        <f>SUM(F35:K35)-MAX(F35:J35)-MIN(F35:K35)</f>
        <v>19.4</v>
      </c>
      <c r="M35" s="132">
        <f>L35/4</f>
        <v>4.85</v>
      </c>
      <c r="N35" s="133">
        <f>M35*5</f>
        <v>24.25</v>
      </c>
      <c r="O35" s="134">
        <f>N34+N35</f>
        <v>46.75</v>
      </c>
    </row>
    <row r="36" spans="1:15" ht="15.75">
      <c r="A36" s="127"/>
      <c r="B36" s="133"/>
      <c r="C36" s="133"/>
      <c r="D36" s="133"/>
      <c r="E36" s="127"/>
      <c r="F36" s="133"/>
      <c r="G36" s="133"/>
      <c r="H36" s="133"/>
      <c r="I36" s="133"/>
      <c r="J36" s="133"/>
      <c r="K36" s="133"/>
      <c r="L36" s="133"/>
      <c r="M36" s="133"/>
      <c r="N36" s="133"/>
      <c r="O36" s="134"/>
    </row>
    <row r="37" spans="1:15" ht="15.75">
      <c r="A37" s="127"/>
      <c r="B37" s="133"/>
      <c r="C37" s="133"/>
      <c r="D37" s="133"/>
      <c r="E37" s="127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1:15" ht="15.75">
      <c r="A38" s="127">
        <v>5</v>
      </c>
      <c r="B38" s="330" t="s">
        <v>96</v>
      </c>
      <c r="C38" s="331"/>
      <c r="D38" s="192" t="s">
        <v>98</v>
      </c>
      <c r="E38" s="197" t="s">
        <v>94</v>
      </c>
      <c r="F38" s="128">
        <v>1</v>
      </c>
      <c r="G38" s="128">
        <v>2</v>
      </c>
      <c r="H38" s="128">
        <v>3</v>
      </c>
      <c r="I38" s="128">
        <v>4</v>
      </c>
      <c r="J38" s="128">
        <v>5</v>
      </c>
      <c r="K38" s="128">
        <v>6</v>
      </c>
      <c r="L38" s="128" t="s">
        <v>46</v>
      </c>
      <c r="M38" s="128" t="s">
        <v>47</v>
      </c>
      <c r="N38" s="133"/>
      <c r="O38" s="134"/>
    </row>
    <row r="39" spans="1:15" ht="15.75">
      <c r="A39" s="127"/>
      <c r="B39" s="326"/>
      <c r="C39" s="327"/>
      <c r="D39" s="129"/>
      <c r="E39" s="198"/>
      <c r="F39" s="130">
        <v>5.1</v>
      </c>
      <c r="G39" s="130">
        <v>5.1</v>
      </c>
      <c r="H39" s="130">
        <v>5</v>
      </c>
      <c r="I39" s="130">
        <v>4.5</v>
      </c>
      <c r="J39" s="130">
        <v>4</v>
      </c>
      <c r="K39" s="130">
        <v>4.3</v>
      </c>
      <c r="L39" s="131">
        <f>SUM(F39:K39)-MAX(F39:K40)-MIN(F39:K39)</f>
        <v>18.8</v>
      </c>
      <c r="M39" s="132">
        <f>L39/4</f>
        <v>4.7</v>
      </c>
      <c r="N39" s="133">
        <f>M39*5</f>
        <v>23.5</v>
      </c>
      <c r="O39" s="134"/>
    </row>
    <row r="40" spans="1:15" ht="15.75">
      <c r="A40" s="127"/>
      <c r="B40" s="328"/>
      <c r="C40" s="329"/>
      <c r="D40" s="185"/>
      <c r="E40" s="199"/>
      <c r="F40" s="130">
        <v>5.2</v>
      </c>
      <c r="G40" s="130">
        <v>5</v>
      </c>
      <c r="H40" s="130">
        <v>5</v>
      </c>
      <c r="I40" s="130">
        <v>4.9</v>
      </c>
      <c r="J40" s="130">
        <v>4.1</v>
      </c>
      <c r="K40" s="130">
        <v>4.3</v>
      </c>
      <c r="L40" s="131">
        <f>SUM(F40:K40)-MAX(F40:J40)-MIN(F40:K40)</f>
        <v>19.200000000000003</v>
      </c>
      <c r="M40" s="132">
        <f>L40/4</f>
        <v>4.800000000000001</v>
      </c>
      <c r="N40" s="133">
        <f>M40*5</f>
        <v>24.000000000000004</v>
      </c>
      <c r="O40" s="134">
        <f>N39+N40</f>
        <v>47.5</v>
      </c>
    </row>
    <row r="41" spans="1:15" ht="15.75">
      <c r="A41" s="127"/>
      <c r="B41" s="133"/>
      <c r="C41" s="133"/>
      <c r="D41" s="133"/>
      <c r="E41" s="127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1:15" ht="15.75">
      <c r="A42" s="127"/>
      <c r="B42" s="133"/>
      <c r="C42" s="133"/>
      <c r="D42" s="133"/>
      <c r="E42" s="127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15.75">
      <c r="A43" s="127">
        <v>6</v>
      </c>
      <c r="B43" s="330" t="s">
        <v>97</v>
      </c>
      <c r="C43" s="331"/>
      <c r="D43" s="192" t="s">
        <v>95</v>
      </c>
      <c r="E43" s="197" t="s">
        <v>94</v>
      </c>
      <c r="F43" s="128">
        <v>1</v>
      </c>
      <c r="G43" s="128">
        <v>2</v>
      </c>
      <c r="H43" s="128">
        <v>3</v>
      </c>
      <c r="I43" s="128">
        <v>4</v>
      </c>
      <c r="J43" s="128">
        <v>5</v>
      </c>
      <c r="K43" s="128">
        <v>6</v>
      </c>
      <c r="L43" s="128" t="s">
        <v>46</v>
      </c>
      <c r="M43" s="128" t="s">
        <v>47</v>
      </c>
      <c r="N43" s="133"/>
      <c r="O43" s="134"/>
    </row>
    <row r="44" spans="1:15" ht="15.75">
      <c r="A44" s="127"/>
      <c r="B44" s="326"/>
      <c r="C44" s="327"/>
      <c r="D44" s="129"/>
      <c r="E44" s="198"/>
      <c r="F44" s="130">
        <v>4.2</v>
      </c>
      <c r="G44" s="130">
        <v>4.9</v>
      </c>
      <c r="H44" s="130">
        <v>4.8</v>
      </c>
      <c r="I44" s="130">
        <v>4.8</v>
      </c>
      <c r="J44" s="130">
        <v>4.5</v>
      </c>
      <c r="K44" s="130">
        <v>4.5</v>
      </c>
      <c r="L44" s="131">
        <f>SUM(F44:K44)-MAX(F44:K45)-MIN(F44:K44)</f>
        <v>18.500000000000004</v>
      </c>
      <c r="M44" s="132">
        <f>L44/4</f>
        <v>4.625000000000001</v>
      </c>
      <c r="N44" s="133">
        <f>M44*5</f>
        <v>23.125000000000004</v>
      </c>
      <c r="O44" s="134"/>
    </row>
    <row r="45" spans="1:15" ht="15.75">
      <c r="A45" s="127"/>
      <c r="B45" s="328"/>
      <c r="C45" s="329"/>
      <c r="D45" s="185"/>
      <c r="E45" s="199"/>
      <c r="F45" s="130">
        <v>4.4</v>
      </c>
      <c r="G45" s="130">
        <v>5</v>
      </c>
      <c r="H45" s="130">
        <v>4.8</v>
      </c>
      <c r="I45" s="130">
        <v>4.8</v>
      </c>
      <c r="J45" s="130">
        <v>4.6</v>
      </c>
      <c r="K45" s="130">
        <v>4.5</v>
      </c>
      <c r="L45" s="131">
        <f>SUM(F45:K45)-MAX(F45:J45)-MIN(F45:K45)</f>
        <v>18.700000000000003</v>
      </c>
      <c r="M45" s="132">
        <f>L45/4</f>
        <v>4.675000000000001</v>
      </c>
      <c r="N45" s="133">
        <f>M45*5</f>
        <v>23.375000000000004</v>
      </c>
      <c r="O45" s="134">
        <f>N44+N45</f>
        <v>46.50000000000001</v>
      </c>
    </row>
    <row r="46" spans="1:15" ht="15.75">
      <c r="A46" s="127"/>
      <c r="B46" s="133"/>
      <c r="C46" s="133"/>
      <c r="D46" s="133"/>
      <c r="E46" s="127"/>
      <c r="F46" s="133"/>
      <c r="G46" s="133"/>
      <c r="H46" s="133"/>
      <c r="I46" s="133"/>
      <c r="J46" s="133"/>
      <c r="K46" s="133"/>
      <c r="L46" s="133"/>
      <c r="M46" s="133"/>
      <c r="N46" s="133"/>
      <c r="O46" s="134"/>
    </row>
    <row r="47" spans="1:15" ht="15.75">
      <c r="A47" s="127"/>
      <c r="B47" s="133"/>
      <c r="C47" s="133"/>
      <c r="D47" s="133"/>
      <c r="E47" s="127"/>
      <c r="F47" s="133"/>
      <c r="G47" s="133"/>
      <c r="H47" s="133"/>
      <c r="I47" s="133"/>
      <c r="J47" s="133"/>
      <c r="K47" s="133"/>
      <c r="L47" s="133"/>
      <c r="M47" s="133"/>
      <c r="N47" s="133"/>
      <c r="O47" s="134"/>
    </row>
    <row r="48" spans="1:15" ht="15.75">
      <c r="A48" s="127">
        <v>7</v>
      </c>
      <c r="B48" s="330" t="s">
        <v>99</v>
      </c>
      <c r="C48" s="331"/>
      <c r="D48" s="192" t="s">
        <v>93</v>
      </c>
      <c r="E48" s="197" t="s">
        <v>94</v>
      </c>
      <c r="F48" s="128">
        <v>1</v>
      </c>
      <c r="G48" s="128">
        <v>2</v>
      </c>
      <c r="H48" s="128">
        <v>3</v>
      </c>
      <c r="I48" s="128">
        <v>4</v>
      </c>
      <c r="J48" s="128">
        <v>5</v>
      </c>
      <c r="K48" s="128">
        <v>6</v>
      </c>
      <c r="L48" s="128" t="s">
        <v>46</v>
      </c>
      <c r="M48" s="128" t="s">
        <v>47</v>
      </c>
      <c r="N48" s="133"/>
      <c r="O48" s="134"/>
    </row>
    <row r="49" spans="1:15" ht="15.75">
      <c r="A49" s="127"/>
      <c r="B49" s="326"/>
      <c r="C49" s="327"/>
      <c r="D49" s="129"/>
      <c r="E49" s="198"/>
      <c r="F49" s="130">
        <v>5.5</v>
      </c>
      <c r="G49" s="130">
        <v>5.6</v>
      </c>
      <c r="H49" s="130">
        <v>5.8</v>
      </c>
      <c r="I49" s="130">
        <v>5.8</v>
      </c>
      <c r="J49" s="130">
        <v>6</v>
      </c>
      <c r="K49" s="130">
        <v>5.5</v>
      </c>
      <c r="L49" s="131">
        <f>SUM(F49:K49)-MAX(F49:K50)-MIN(F49:K49)</f>
        <v>22.700000000000003</v>
      </c>
      <c r="M49" s="132">
        <f>L49/4</f>
        <v>5.675000000000001</v>
      </c>
      <c r="N49" s="133">
        <f>M49*5</f>
        <v>28.375000000000004</v>
      </c>
      <c r="O49" s="134"/>
    </row>
    <row r="50" spans="1:15" ht="15.75">
      <c r="A50" s="127"/>
      <c r="B50" s="328"/>
      <c r="C50" s="329"/>
      <c r="D50" s="185"/>
      <c r="E50" s="199"/>
      <c r="F50" s="130">
        <v>5.6</v>
      </c>
      <c r="G50" s="130">
        <v>6</v>
      </c>
      <c r="H50" s="130">
        <v>6</v>
      </c>
      <c r="I50" s="130">
        <v>6</v>
      </c>
      <c r="J50" s="130">
        <v>6</v>
      </c>
      <c r="K50" s="130">
        <v>5.8</v>
      </c>
      <c r="L50" s="131">
        <f>SUM(F50:K50)-MAX(F50:J50)-MIN(F50:K50)</f>
        <v>23.799999999999997</v>
      </c>
      <c r="M50" s="132">
        <f>L50/4</f>
        <v>5.949999999999999</v>
      </c>
      <c r="N50" s="133">
        <f>M50*5</f>
        <v>29.749999999999996</v>
      </c>
      <c r="O50" s="134">
        <f>N49+N50</f>
        <v>58.125</v>
      </c>
    </row>
    <row r="51" spans="1:15" ht="15.75">
      <c r="A51" s="127"/>
      <c r="B51" s="133"/>
      <c r="C51" s="133"/>
      <c r="D51" s="133"/>
      <c r="E51" s="127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1:15" ht="15.75">
      <c r="A52" s="127"/>
      <c r="B52" s="133"/>
      <c r="C52" s="133"/>
      <c r="D52" s="133"/>
      <c r="E52" s="127"/>
      <c r="F52" s="133"/>
      <c r="G52" s="133"/>
      <c r="H52" s="133"/>
      <c r="I52" s="133"/>
      <c r="J52" s="133"/>
      <c r="K52" s="133"/>
      <c r="L52" s="133"/>
      <c r="M52" s="133"/>
      <c r="N52" s="133"/>
      <c r="O52" s="134"/>
    </row>
    <row r="53" spans="1:15" ht="15.75">
      <c r="A53" s="127">
        <v>8</v>
      </c>
      <c r="B53" s="330" t="s">
        <v>100</v>
      </c>
      <c r="C53" s="331"/>
      <c r="D53" s="192" t="s">
        <v>93</v>
      </c>
      <c r="E53" s="197" t="s">
        <v>94</v>
      </c>
      <c r="F53" s="128">
        <v>1</v>
      </c>
      <c r="G53" s="128">
        <v>2</v>
      </c>
      <c r="H53" s="128">
        <v>3</v>
      </c>
      <c r="I53" s="128">
        <v>4</v>
      </c>
      <c r="J53" s="128">
        <v>5</v>
      </c>
      <c r="K53" s="128">
        <v>6</v>
      </c>
      <c r="L53" s="128" t="s">
        <v>48</v>
      </c>
      <c r="M53" s="128" t="s">
        <v>47</v>
      </c>
      <c r="N53" s="133"/>
      <c r="O53" s="134"/>
    </row>
    <row r="54" spans="1:15" ht="15.75">
      <c r="A54" s="127"/>
      <c r="B54" s="326"/>
      <c r="C54" s="327"/>
      <c r="D54" s="129"/>
      <c r="E54" s="198"/>
      <c r="F54" s="130">
        <v>5.4</v>
      </c>
      <c r="G54" s="130">
        <v>5.8</v>
      </c>
      <c r="H54" s="130">
        <v>5.4</v>
      </c>
      <c r="I54" s="130">
        <v>5.2</v>
      </c>
      <c r="J54" s="130">
        <v>5.2</v>
      </c>
      <c r="K54" s="130">
        <v>5.7</v>
      </c>
      <c r="L54" s="131">
        <f>SUM(F54:K54)-MAX(F54:K55)-MIN(F54:K54)</f>
        <v>21.700000000000003</v>
      </c>
      <c r="M54" s="132">
        <f>L54/4</f>
        <v>5.425000000000001</v>
      </c>
      <c r="N54" s="133">
        <f>M54*5</f>
        <v>27.125000000000004</v>
      </c>
      <c r="O54" s="134"/>
    </row>
    <row r="55" spans="1:15" ht="15.75">
      <c r="A55" s="127"/>
      <c r="B55" s="328"/>
      <c r="C55" s="329"/>
      <c r="D55" s="185"/>
      <c r="E55" s="199"/>
      <c r="F55" s="130">
        <v>5.5</v>
      </c>
      <c r="G55" s="130">
        <v>5.8</v>
      </c>
      <c r="H55" s="130">
        <v>5.4</v>
      </c>
      <c r="I55" s="130">
        <v>5.5</v>
      </c>
      <c r="J55" s="130">
        <v>5.3</v>
      </c>
      <c r="K55" s="130">
        <v>5.8</v>
      </c>
      <c r="L55" s="131">
        <f>SUM(F55:K55)-MAX(F55:J55)-MIN(F55:K55)</f>
        <v>22.200000000000003</v>
      </c>
      <c r="M55" s="132">
        <f>L55/4</f>
        <v>5.550000000000001</v>
      </c>
      <c r="N55" s="133">
        <f>M55*5</f>
        <v>27.750000000000004</v>
      </c>
      <c r="O55" s="134">
        <f>N54+N55</f>
        <v>54.87500000000001</v>
      </c>
    </row>
    <row r="56" spans="1:15" ht="15.75">
      <c r="A56" s="127"/>
      <c r="B56" s="133"/>
      <c r="C56" s="133"/>
      <c r="D56" s="133"/>
      <c r="E56" s="127"/>
      <c r="F56" s="133"/>
      <c r="G56" s="133"/>
      <c r="H56" s="133"/>
      <c r="I56" s="133"/>
      <c r="J56" s="133"/>
      <c r="K56" s="133"/>
      <c r="L56" s="133"/>
      <c r="M56" s="133"/>
      <c r="N56" s="133"/>
      <c r="O56" s="134"/>
    </row>
    <row r="57" spans="1:15" ht="15.75">
      <c r="A57" s="127"/>
      <c r="B57" s="133"/>
      <c r="C57" s="133"/>
      <c r="D57" s="133"/>
      <c r="E57" s="127"/>
      <c r="F57" s="133"/>
      <c r="G57" s="133"/>
      <c r="H57" s="133"/>
      <c r="I57" s="133"/>
      <c r="J57" s="133"/>
      <c r="K57" s="133"/>
      <c r="L57" s="133"/>
      <c r="M57" s="133"/>
      <c r="N57" s="133"/>
      <c r="O57" s="134"/>
    </row>
    <row r="58" spans="1:15" ht="15.75">
      <c r="A58" s="127">
        <v>9</v>
      </c>
      <c r="B58" s="330" t="s">
        <v>101</v>
      </c>
      <c r="C58" s="331"/>
      <c r="D58" s="192" t="s">
        <v>98</v>
      </c>
      <c r="E58" s="197" t="s">
        <v>94</v>
      </c>
      <c r="F58" s="128">
        <v>1</v>
      </c>
      <c r="G58" s="128">
        <v>2</v>
      </c>
      <c r="H58" s="128">
        <v>3</v>
      </c>
      <c r="I58" s="128">
        <v>4</v>
      </c>
      <c r="J58" s="128">
        <v>5</v>
      </c>
      <c r="K58" s="128">
        <v>6</v>
      </c>
      <c r="L58" s="128" t="s">
        <v>46</v>
      </c>
      <c r="M58" s="128" t="s">
        <v>47</v>
      </c>
      <c r="N58" s="133"/>
      <c r="O58" s="134"/>
    </row>
    <row r="59" spans="1:15" ht="15.75">
      <c r="A59" s="127"/>
      <c r="B59" s="326"/>
      <c r="C59" s="327"/>
      <c r="D59" s="129"/>
      <c r="E59" s="198"/>
      <c r="F59" s="130">
        <v>5</v>
      </c>
      <c r="G59" s="130">
        <v>5.5</v>
      </c>
      <c r="H59" s="130">
        <v>5.5</v>
      </c>
      <c r="I59" s="130">
        <v>5.4</v>
      </c>
      <c r="J59" s="130">
        <v>4.5</v>
      </c>
      <c r="K59" s="130">
        <v>4.8</v>
      </c>
      <c r="L59" s="131">
        <f>SUM(F59:K59)-MAX(F59:K60)-MIN(F59:K59)</f>
        <v>20.299999999999997</v>
      </c>
      <c r="M59" s="132">
        <f>L59/4</f>
        <v>5.074999999999999</v>
      </c>
      <c r="N59" s="133">
        <f>M59*5</f>
        <v>25.374999999999996</v>
      </c>
      <c r="O59" s="134"/>
    </row>
    <row r="60" spans="1:15" ht="15.75">
      <c r="A60" s="127"/>
      <c r="B60" s="328"/>
      <c r="C60" s="329"/>
      <c r="D60" s="185"/>
      <c r="E60" s="199"/>
      <c r="F60" s="130">
        <v>5.1</v>
      </c>
      <c r="G60" s="130">
        <v>5.3</v>
      </c>
      <c r="H60" s="130">
        <v>5.5</v>
      </c>
      <c r="I60" s="130">
        <v>5.9</v>
      </c>
      <c r="J60" s="130">
        <v>4.6</v>
      </c>
      <c r="K60" s="130">
        <v>5</v>
      </c>
      <c r="L60" s="131">
        <f>SUM(F60:K60)-MAX(F60:J60)-MIN(F60:K60)</f>
        <v>20.9</v>
      </c>
      <c r="M60" s="132">
        <f>L60/4</f>
        <v>5.225</v>
      </c>
      <c r="N60" s="133">
        <f>M60*5</f>
        <v>26.125</v>
      </c>
      <c r="O60" s="134">
        <f>N59+N60</f>
        <v>51.5</v>
      </c>
    </row>
    <row r="61" spans="1:15" ht="15.75">
      <c r="A61" s="127"/>
      <c r="B61" s="133"/>
      <c r="C61" s="133"/>
      <c r="D61" s="133"/>
      <c r="E61" s="127"/>
      <c r="F61" s="133"/>
      <c r="G61" s="133"/>
      <c r="H61" s="133"/>
      <c r="I61" s="133"/>
      <c r="J61" s="133"/>
      <c r="K61" s="133"/>
      <c r="L61" s="133"/>
      <c r="M61" s="133"/>
      <c r="N61" s="133"/>
      <c r="O61" s="134"/>
    </row>
    <row r="62" spans="1:15" ht="15.75">
      <c r="A62" s="127"/>
      <c r="B62" s="133"/>
      <c r="C62" s="133"/>
      <c r="D62" s="133"/>
      <c r="E62" s="127"/>
      <c r="F62" s="133"/>
      <c r="G62" s="133"/>
      <c r="H62" s="133"/>
      <c r="I62" s="133"/>
      <c r="J62" s="133"/>
      <c r="K62" s="133"/>
      <c r="L62" s="133"/>
      <c r="M62" s="133"/>
      <c r="N62" s="133"/>
      <c r="O62" s="134"/>
    </row>
    <row r="63" spans="1:15" ht="15.75">
      <c r="A63" s="127">
        <v>10</v>
      </c>
      <c r="B63" s="330" t="s">
        <v>102</v>
      </c>
      <c r="C63" s="331"/>
      <c r="D63" s="192" t="s">
        <v>103</v>
      </c>
      <c r="E63" s="197" t="s">
        <v>94</v>
      </c>
      <c r="F63" s="128">
        <v>1</v>
      </c>
      <c r="G63" s="128">
        <v>2</v>
      </c>
      <c r="H63" s="128">
        <v>3</v>
      </c>
      <c r="I63" s="128">
        <v>4</v>
      </c>
      <c r="J63" s="128">
        <v>5</v>
      </c>
      <c r="K63" s="128">
        <v>6</v>
      </c>
      <c r="L63" s="128" t="s">
        <v>46</v>
      </c>
      <c r="M63" s="128" t="s">
        <v>47</v>
      </c>
      <c r="N63" s="133"/>
      <c r="O63" s="134"/>
    </row>
    <row r="64" spans="1:15" ht="15.75">
      <c r="A64" s="127"/>
      <c r="B64" s="326"/>
      <c r="C64" s="327"/>
      <c r="D64" s="129"/>
      <c r="E64" s="198"/>
      <c r="F64" s="130">
        <v>4.8</v>
      </c>
      <c r="G64" s="130">
        <v>3</v>
      </c>
      <c r="H64" s="130">
        <v>4</v>
      </c>
      <c r="I64" s="130">
        <v>3.3</v>
      </c>
      <c r="J64" s="130">
        <v>3.3</v>
      </c>
      <c r="K64" s="130">
        <v>3</v>
      </c>
      <c r="L64" s="131">
        <f>SUM(F64:K64)-MAX(F64:K65)-MIN(F64:K64)</f>
        <v>13.600000000000001</v>
      </c>
      <c r="M64" s="132">
        <f>L64/4</f>
        <v>3.4000000000000004</v>
      </c>
      <c r="N64" s="133">
        <f>M64*5</f>
        <v>17</v>
      </c>
      <c r="O64" s="134"/>
    </row>
    <row r="65" spans="1:15" ht="15.75">
      <c r="A65" s="127"/>
      <c r="B65" s="328"/>
      <c r="C65" s="329"/>
      <c r="D65" s="185"/>
      <c r="E65" s="199"/>
      <c r="F65" s="130">
        <v>4.7</v>
      </c>
      <c r="G65" s="130">
        <v>3.2</v>
      </c>
      <c r="H65" s="130">
        <v>4</v>
      </c>
      <c r="I65" s="130">
        <v>3.5</v>
      </c>
      <c r="J65" s="130">
        <v>3.7</v>
      </c>
      <c r="K65" s="130">
        <v>3</v>
      </c>
      <c r="L65" s="131">
        <f>SUM(F65:K65)-MAX(F65:J65)-MIN(F65:K65)</f>
        <v>14.400000000000002</v>
      </c>
      <c r="M65" s="132">
        <f>L65/4</f>
        <v>3.6000000000000005</v>
      </c>
      <c r="N65" s="133">
        <f>M65*5</f>
        <v>18.000000000000004</v>
      </c>
      <c r="O65" s="134">
        <f>N64+N65</f>
        <v>35</v>
      </c>
    </row>
    <row r="66" spans="1:15" ht="15.75">
      <c r="A66" s="127"/>
      <c r="B66" s="133"/>
      <c r="C66" s="133"/>
      <c r="D66" s="133"/>
      <c r="E66" s="127"/>
      <c r="F66" s="133"/>
      <c r="G66" s="133"/>
      <c r="H66" s="133"/>
      <c r="I66" s="133"/>
      <c r="J66" s="133"/>
      <c r="K66" s="133"/>
      <c r="L66" s="133"/>
      <c r="M66" s="133"/>
      <c r="N66" s="133"/>
      <c r="O66" s="134"/>
    </row>
    <row r="67" spans="1:15" ht="15.75">
      <c r="A67" s="127"/>
      <c r="B67" s="330" t="s">
        <v>214</v>
      </c>
      <c r="C67" s="331"/>
      <c r="D67" s="193">
        <v>2006</v>
      </c>
      <c r="E67" s="197" t="s">
        <v>94</v>
      </c>
      <c r="F67" s="128">
        <v>1</v>
      </c>
      <c r="G67" s="128">
        <v>2</v>
      </c>
      <c r="H67" s="128">
        <v>3</v>
      </c>
      <c r="I67" s="128">
        <v>4</v>
      </c>
      <c r="J67" s="128">
        <v>5</v>
      </c>
      <c r="K67" s="128">
        <v>6</v>
      </c>
      <c r="L67" s="128" t="s">
        <v>46</v>
      </c>
      <c r="M67" s="128" t="s">
        <v>47</v>
      </c>
      <c r="N67" s="133"/>
      <c r="O67" s="134"/>
    </row>
    <row r="68" spans="1:15" ht="15.75">
      <c r="A68" s="127"/>
      <c r="B68" s="326"/>
      <c r="C68" s="327"/>
      <c r="D68" s="129"/>
      <c r="E68" s="198"/>
      <c r="F68" s="130">
        <v>5.1</v>
      </c>
      <c r="G68" s="130">
        <v>5.6</v>
      </c>
      <c r="H68" s="130">
        <v>4.5</v>
      </c>
      <c r="I68" s="130">
        <v>5.7</v>
      </c>
      <c r="J68" s="130">
        <v>5.7</v>
      </c>
      <c r="K68" s="130">
        <v>5.2</v>
      </c>
      <c r="L68" s="131">
        <f>SUM(F68:K68)-MAX(F68:K69)-MIN(F68:K68)</f>
        <v>21.4</v>
      </c>
      <c r="M68" s="132">
        <f>L68/4</f>
        <v>5.35</v>
      </c>
      <c r="N68" s="133">
        <f>M68*5</f>
        <v>26.75</v>
      </c>
      <c r="O68" s="134"/>
    </row>
    <row r="69" spans="1:15" ht="15.75">
      <c r="A69" s="127"/>
      <c r="B69" s="328"/>
      <c r="C69" s="329"/>
      <c r="D69" s="219"/>
      <c r="E69" s="199"/>
      <c r="F69" s="130">
        <v>5</v>
      </c>
      <c r="G69" s="130">
        <v>5.5</v>
      </c>
      <c r="H69" s="130">
        <v>4.5</v>
      </c>
      <c r="I69" s="130">
        <v>5.9</v>
      </c>
      <c r="J69" s="130">
        <v>5.9</v>
      </c>
      <c r="K69" s="130">
        <v>5.3</v>
      </c>
      <c r="L69" s="131">
        <f>SUM(F69:K69)-MAX(F69:J69)-MIN(F69:K69)</f>
        <v>21.699999999999996</v>
      </c>
      <c r="M69" s="132">
        <f>L69/4</f>
        <v>5.424999999999999</v>
      </c>
      <c r="N69" s="133">
        <f>M69*5</f>
        <v>27.124999999999993</v>
      </c>
      <c r="O69" s="134">
        <f>N68+N69</f>
        <v>53.87499999999999</v>
      </c>
    </row>
    <row r="70" spans="1:15" ht="15.75">
      <c r="A70" s="127"/>
      <c r="B70" s="133"/>
      <c r="C70" s="133"/>
      <c r="D70" s="133"/>
      <c r="E70" s="127"/>
      <c r="F70" s="133"/>
      <c r="G70" s="133"/>
      <c r="H70" s="133"/>
      <c r="I70" s="133"/>
      <c r="J70" s="133"/>
      <c r="K70" s="133"/>
      <c r="L70" s="133"/>
      <c r="M70" s="133"/>
      <c r="N70" s="133"/>
      <c r="O70" s="134"/>
    </row>
    <row r="71" spans="1:15" ht="15.75">
      <c r="A71" s="127"/>
      <c r="B71" s="133"/>
      <c r="C71" s="133"/>
      <c r="D71" s="133"/>
      <c r="E71" s="127"/>
      <c r="F71" s="133"/>
      <c r="G71" s="133"/>
      <c r="H71" s="133"/>
      <c r="I71" s="133"/>
      <c r="J71" s="133"/>
      <c r="K71" s="133"/>
      <c r="L71" s="133"/>
      <c r="M71" s="133"/>
      <c r="N71" s="133"/>
      <c r="O71" s="134"/>
    </row>
    <row r="72" spans="1:15" ht="15.75">
      <c r="A72" s="127">
        <v>11</v>
      </c>
      <c r="B72" s="330" t="s">
        <v>215</v>
      </c>
      <c r="C72" s="331"/>
      <c r="D72" s="192" t="s">
        <v>95</v>
      </c>
      <c r="E72" s="197" t="s">
        <v>55</v>
      </c>
      <c r="F72" s="128">
        <v>1</v>
      </c>
      <c r="G72" s="128">
        <v>2</v>
      </c>
      <c r="H72" s="128">
        <v>3</v>
      </c>
      <c r="I72" s="128">
        <v>4</v>
      </c>
      <c r="J72" s="128">
        <v>5</v>
      </c>
      <c r="K72" s="128">
        <v>6</v>
      </c>
      <c r="L72" s="128" t="s">
        <v>46</v>
      </c>
      <c r="M72" s="128" t="s">
        <v>47</v>
      </c>
      <c r="N72" s="133"/>
      <c r="O72" s="134"/>
    </row>
    <row r="73" spans="1:15" ht="15.75">
      <c r="A73" s="127"/>
      <c r="B73" s="326"/>
      <c r="C73" s="327"/>
      <c r="D73" s="129"/>
      <c r="E73" s="198"/>
      <c r="F73" s="130">
        <v>3.5</v>
      </c>
      <c r="G73" s="130">
        <v>4.5</v>
      </c>
      <c r="H73" s="130">
        <v>3.5</v>
      </c>
      <c r="I73" s="130">
        <v>3</v>
      </c>
      <c r="J73" s="130">
        <v>3</v>
      </c>
      <c r="K73" s="130">
        <v>3.5</v>
      </c>
      <c r="L73" s="131">
        <f>SUM(F73:K73)-MAX(F73:K74)-MIN(F73:K73)</f>
        <v>13.5</v>
      </c>
      <c r="M73" s="132">
        <f>L73/4</f>
        <v>3.375</v>
      </c>
      <c r="N73" s="133">
        <f>M73*5</f>
        <v>16.875</v>
      </c>
      <c r="O73" s="134"/>
    </row>
    <row r="74" spans="1:15" ht="15.75">
      <c r="A74" s="127"/>
      <c r="B74" s="328"/>
      <c r="C74" s="329"/>
      <c r="D74" s="185"/>
      <c r="E74" s="199"/>
      <c r="F74" s="130">
        <v>3.5</v>
      </c>
      <c r="G74" s="130">
        <v>4.3</v>
      </c>
      <c r="H74" s="130">
        <v>3.5</v>
      </c>
      <c r="I74" s="130">
        <v>3.3</v>
      </c>
      <c r="J74" s="130">
        <v>3.1</v>
      </c>
      <c r="K74" s="130">
        <v>3.6</v>
      </c>
      <c r="L74" s="131">
        <f>SUM(F74:K74)-MAX(F74:J74)-MIN(F74:K74)</f>
        <v>13.900000000000004</v>
      </c>
      <c r="M74" s="132">
        <f>L74/4</f>
        <v>3.475000000000001</v>
      </c>
      <c r="N74" s="133">
        <f>M74*5</f>
        <v>17.375000000000004</v>
      </c>
      <c r="O74" s="134">
        <f>N73+N74</f>
        <v>34.25</v>
      </c>
    </row>
    <row r="75" spans="1:15" ht="15.75">
      <c r="A75" s="127"/>
      <c r="B75" s="133"/>
      <c r="C75" s="133"/>
      <c r="D75" s="133"/>
      <c r="E75" s="127"/>
      <c r="F75" s="133"/>
      <c r="G75" s="133"/>
      <c r="H75" s="133"/>
      <c r="I75" s="133"/>
      <c r="J75" s="133"/>
      <c r="K75" s="133"/>
      <c r="L75" s="133"/>
      <c r="M75" s="133"/>
      <c r="N75" s="133"/>
      <c r="O75" s="134"/>
    </row>
    <row r="76" spans="1:15" ht="15.75">
      <c r="A76" s="127"/>
      <c r="B76" s="133"/>
      <c r="C76" s="133"/>
      <c r="D76" s="133"/>
      <c r="E76" s="127"/>
      <c r="F76" s="133"/>
      <c r="G76" s="133"/>
      <c r="H76" s="133"/>
      <c r="I76" s="133"/>
      <c r="J76" s="133"/>
      <c r="K76" s="133"/>
      <c r="L76" s="133"/>
      <c r="M76" s="133"/>
      <c r="N76" s="133"/>
      <c r="O76" s="134"/>
    </row>
    <row r="77" spans="1:15" ht="15.75">
      <c r="A77" s="127">
        <v>12</v>
      </c>
      <c r="B77" s="330" t="s">
        <v>216</v>
      </c>
      <c r="C77" s="331"/>
      <c r="D77" s="193">
        <v>2008</v>
      </c>
      <c r="E77" s="197" t="s">
        <v>55</v>
      </c>
      <c r="F77" s="128">
        <v>1</v>
      </c>
      <c r="G77" s="128">
        <v>2</v>
      </c>
      <c r="H77" s="128">
        <v>3</v>
      </c>
      <c r="I77" s="128">
        <v>4</v>
      </c>
      <c r="J77" s="128">
        <v>5</v>
      </c>
      <c r="K77" s="128">
        <v>6</v>
      </c>
      <c r="L77" s="128" t="s">
        <v>46</v>
      </c>
      <c r="M77" s="128" t="s">
        <v>47</v>
      </c>
      <c r="N77" s="133"/>
      <c r="O77" s="134"/>
    </row>
    <row r="78" spans="1:15" ht="15.75">
      <c r="A78" s="127"/>
      <c r="B78" s="326"/>
      <c r="C78" s="327"/>
      <c r="D78" s="129"/>
      <c r="E78" s="198"/>
      <c r="F78" s="130">
        <v>3.8</v>
      </c>
      <c r="G78" s="130">
        <v>4</v>
      </c>
      <c r="H78" s="130">
        <v>3</v>
      </c>
      <c r="I78" s="130">
        <v>3.3</v>
      </c>
      <c r="J78" s="130">
        <v>3.5</v>
      </c>
      <c r="K78" s="130">
        <v>4</v>
      </c>
      <c r="L78" s="131">
        <f>SUM(F78:K78)-MAX(F78:K79)-MIN(F78:K78)</f>
        <v>14.600000000000001</v>
      </c>
      <c r="M78" s="132">
        <f>L78/4</f>
        <v>3.6500000000000004</v>
      </c>
      <c r="N78" s="133">
        <f>M78*5</f>
        <v>18.25</v>
      </c>
      <c r="O78" s="134"/>
    </row>
    <row r="79" spans="1:15" ht="15.75">
      <c r="A79" s="127"/>
      <c r="B79" s="328"/>
      <c r="C79" s="329"/>
      <c r="D79" s="185"/>
      <c r="E79" s="199"/>
      <c r="F79" s="130">
        <v>3.8</v>
      </c>
      <c r="G79" s="130">
        <v>4</v>
      </c>
      <c r="H79" s="130">
        <v>3</v>
      </c>
      <c r="I79" s="130">
        <v>3.4</v>
      </c>
      <c r="J79" s="130">
        <v>3.6</v>
      </c>
      <c r="K79" s="130"/>
      <c r="L79" s="131">
        <f>SUM(F79:K79)-MAX(F79:J79)-MIN(F79:K79)</f>
        <v>10.8</v>
      </c>
      <c r="M79" s="132">
        <f>L79/4</f>
        <v>2.7</v>
      </c>
      <c r="N79" s="133">
        <f>M79*5</f>
        <v>13.5</v>
      </c>
      <c r="O79" s="134">
        <f>N78+N79</f>
        <v>31.75</v>
      </c>
    </row>
    <row r="80" spans="1:15" ht="15.75">
      <c r="A80" s="127"/>
      <c r="B80" s="133"/>
      <c r="C80" s="133"/>
      <c r="D80" s="133"/>
      <c r="E80" s="127"/>
      <c r="F80" s="133"/>
      <c r="G80" s="133"/>
      <c r="H80" s="133"/>
      <c r="I80" s="133"/>
      <c r="J80" s="133"/>
      <c r="K80" s="133"/>
      <c r="L80" s="133"/>
      <c r="M80" s="133"/>
      <c r="N80" s="133"/>
      <c r="O80" s="134"/>
    </row>
    <row r="81" spans="1:15" ht="15.75">
      <c r="A81" s="127"/>
      <c r="B81" s="133"/>
      <c r="C81" s="133"/>
      <c r="D81" s="133"/>
      <c r="E81" s="127"/>
      <c r="F81" s="133"/>
      <c r="G81" s="133"/>
      <c r="H81" s="133"/>
      <c r="I81" s="133"/>
      <c r="J81" s="133"/>
      <c r="K81" s="133"/>
      <c r="L81" s="133"/>
      <c r="M81" s="133"/>
      <c r="N81" s="133"/>
      <c r="O81" s="134"/>
    </row>
    <row r="82" spans="1:15" ht="15.75">
      <c r="A82" s="127">
        <v>13</v>
      </c>
      <c r="B82" s="330" t="s">
        <v>105</v>
      </c>
      <c r="C82" s="331"/>
      <c r="D82" s="193">
        <v>2006</v>
      </c>
      <c r="E82" s="197" t="s">
        <v>55</v>
      </c>
      <c r="F82" s="128">
        <v>1</v>
      </c>
      <c r="G82" s="128">
        <v>2</v>
      </c>
      <c r="H82" s="128">
        <v>3</v>
      </c>
      <c r="I82" s="128">
        <v>4</v>
      </c>
      <c r="J82" s="128">
        <v>5</v>
      </c>
      <c r="K82" s="128">
        <v>6</v>
      </c>
      <c r="L82" s="128" t="s">
        <v>46</v>
      </c>
      <c r="M82" s="128" t="s">
        <v>47</v>
      </c>
      <c r="N82" s="133"/>
      <c r="O82" s="134"/>
    </row>
    <row r="83" spans="1:15" ht="15.75">
      <c r="A83" s="127"/>
      <c r="B83" s="326"/>
      <c r="C83" s="327"/>
      <c r="D83" s="129"/>
      <c r="E83" s="198"/>
      <c r="F83" s="130">
        <v>3.2</v>
      </c>
      <c r="G83" s="130">
        <v>3</v>
      </c>
      <c r="H83" s="130">
        <v>3</v>
      </c>
      <c r="I83" s="130">
        <v>3</v>
      </c>
      <c r="J83" s="130">
        <v>4</v>
      </c>
      <c r="K83" s="130">
        <v>3.8</v>
      </c>
      <c r="L83" s="131">
        <f>SUM(F83:K83)-MAX(F83:K84)-MIN(F83:K83)</f>
        <v>13</v>
      </c>
      <c r="M83" s="132">
        <f>L83/4</f>
        <v>3.25</v>
      </c>
      <c r="N83" s="133">
        <f>M83*5</f>
        <v>16.25</v>
      </c>
      <c r="O83" s="134"/>
    </row>
    <row r="84" spans="1:15" ht="15.75">
      <c r="A84" s="127"/>
      <c r="B84" s="328"/>
      <c r="C84" s="329"/>
      <c r="D84" s="185"/>
      <c r="E84" s="199"/>
      <c r="F84" s="130">
        <v>3.4</v>
      </c>
      <c r="G84" s="130">
        <v>3.1</v>
      </c>
      <c r="H84" s="130">
        <v>3</v>
      </c>
      <c r="I84" s="130">
        <v>3</v>
      </c>
      <c r="J84" s="130">
        <v>4</v>
      </c>
      <c r="K84" s="130">
        <v>4</v>
      </c>
      <c r="L84" s="131">
        <f>SUM(F84:K84)-MAX(F84:J84)-MIN(F84:K84)</f>
        <v>13.5</v>
      </c>
      <c r="M84" s="132">
        <f>L84/4</f>
        <v>3.375</v>
      </c>
      <c r="N84" s="133">
        <f>M84*5</f>
        <v>16.875</v>
      </c>
      <c r="O84" s="134">
        <f>N83+N84</f>
        <v>33.125</v>
      </c>
    </row>
    <row r="85" spans="1:15" ht="15.75">
      <c r="A85" s="127"/>
      <c r="B85" s="133"/>
      <c r="C85" s="133"/>
      <c r="D85" s="133"/>
      <c r="E85" s="127"/>
      <c r="F85" s="133"/>
      <c r="G85" s="133"/>
      <c r="H85" s="133"/>
      <c r="I85" s="133"/>
      <c r="J85" s="133"/>
      <c r="K85" s="133"/>
      <c r="L85" s="133"/>
      <c r="M85" s="133"/>
      <c r="N85" s="133"/>
      <c r="O85" s="134"/>
    </row>
    <row r="86" spans="1:15" ht="15.75">
      <c r="A86" s="127"/>
      <c r="B86" s="133"/>
      <c r="C86" s="133"/>
      <c r="D86" s="133"/>
      <c r="E86" s="127"/>
      <c r="F86" s="133"/>
      <c r="G86" s="133"/>
      <c r="H86" s="133"/>
      <c r="I86" s="133"/>
      <c r="J86" s="133"/>
      <c r="K86" s="133"/>
      <c r="L86" s="133"/>
      <c r="M86" s="133"/>
      <c r="N86" s="133"/>
      <c r="O86" s="134"/>
    </row>
    <row r="87" spans="1:15" ht="15.75">
      <c r="A87" s="127">
        <v>14</v>
      </c>
      <c r="B87" s="330" t="s">
        <v>106</v>
      </c>
      <c r="C87" s="331"/>
      <c r="D87" s="193">
        <v>2007</v>
      </c>
      <c r="E87" s="197" t="s">
        <v>55</v>
      </c>
      <c r="F87" s="128">
        <v>1</v>
      </c>
      <c r="G87" s="128">
        <v>2</v>
      </c>
      <c r="H87" s="128">
        <v>3</v>
      </c>
      <c r="I87" s="128">
        <v>4</v>
      </c>
      <c r="J87" s="128">
        <v>5</v>
      </c>
      <c r="K87" s="128">
        <v>6</v>
      </c>
      <c r="L87" s="128" t="s">
        <v>46</v>
      </c>
      <c r="M87" s="128" t="s">
        <v>47</v>
      </c>
      <c r="N87" s="133"/>
      <c r="O87" s="134"/>
    </row>
    <row r="88" spans="1:15" ht="15.75">
      <c r="A88" s="127"/>
      <c r="B88" s="326"/>
      <c r="C88" s="327"/>
      <c r="D88" s="129"/>
      <c r="E88" s="198"/>
      <c r="F88" s="130">
        <v>3.7</v>
      </c>
      <c r="G88" s="130">
        <v>3.5</v>
      </c>
      <c r="H88" s="130">
        <v>3.5</v>
      </c>
      <c r="I88" s="130">
        <v>4.2</v>
      </c>
      <c r="J88" s="134">
        <v>3.7</v>
      </c>
      <c r="K88" s="134">
        <v>4.2</v>
      </c>
      <c r="L88" s="131">
        <f>SUM(F88:K88)-MAX(F88:K89)-MIN(F88:K88)</f>
        <v>14.799999999999997</v>
      </c>
      <c r="M88" s="132">
        <f>L88/4</f>
        <v>3.6999999999999993</v>
      </c>
      <c r="N88" s="133">
        <f>M88*5</f>
        <v>18.499999999999996</v>
      </c>
      <c r="O88" s="134"/>
    </row>
    <row r="89" spans="1:15" ht="15.75">
      <c r="A89" s="127"/>
      <c r="B89" s="328"/>
      <c r="C89" s="329"/>
      <c r="D89" s="185"/>
      <c r="E89" s="199"/>
      <c r="F89" s="130">
        <v>3.7</v>
      </c>
      <c r="G89" s="130">
        <v>3.6</v>
      </c>
      <c r="H89" s="130">
        <v>3.7</v>
      </c>
      <c r="I89" s="130">
        <v>4.5</v>
      </c>
      <c r="J89" s="130">
        <v>3.8</v>
      </c>
      <c r="K89" s="130">
        <v>4.4</v>
      </c>
      <c r="L89" s="131">
        <f>SUM(F89:K89)-MAX(F89:J89)-MIN(F89:K89)</f>
        <v>15.600000000000003</v>
      </c>
      <c r="M89" s="132">
        <f>L89/4</f>
        <v>3.900000000000001</v>
      </c>
      <c r="N89" s="133">
        <f>M89*5</f>
        <v>19.500000000000004</v>
      </c>
      <c r="O89" s="134">
        <f>N88+N89</f>
        <v>38</v>
      </c>
    </row>
    <row r="90" spans="1:15" ht="15.75">
      <c r="A90" s="127"/>
      <c r="B90" s="133"/>
      <c r="C90" s="133"/>
      <c r="D90" s="133"/>
      <c r="E90" s="127"/>
      <c r="F90" s="133"/>
      <c r="G90" s="133"/>
      <c r="H90" s="133"/>
      <c r="I90" s="133"/>
      <c r="J90" s="133"/>
      <c r="K90" s="133"/>
      <c r="L90" s="133"/>
      <c r="M90" s="133"/>
      <c r="N90" s="133"/>
      <c r="O90" s="134"/>
    </row>
    <row r="91" spans="1:15" ht="15.75">
      <c r="A91" s="127"/>
      <c r="B91" s="133"/>
      <c r="C91" s="133"/>
      <c r="D91" s="133"/>
      <c r="E91" s="127"/>
      <c r="F91" s="133"/>
      <c r="G91" s="133"/>
      <c r="H91" s="133"/>
      <c r="I91" s="133"/>
      <c r="J91" s="133"/>
      <c r="K91" s="133"/>
      <c r="L91" s="133"/>
      <c r="M91" s="133"/>
      <c r="N91" s="133"/>
      <c r="O91" s="134"/>
    </row>
    <row r="92" spans="1:15" ht="15.75">
      <c r="A92" s="127"/>
      <c r="B92" s="133"/>
      <c r="C92" s="133"/>
      <c r="D92" s="133"/>
      <c r="E92" s="127"/>
      <c r="F92" s="133"/>
      <c r="G92" s="133"/>
      <c r="H92" s="133"/>
      <c r="I92" s="133"/>
      <c r="J92" s="133"/>
      <c r="K92" s="133"/>
      <c r="L92" s="133"/>
      <c r="M92" s="133"/>
      <c r="N92" s="133"/>
      <c r="O92" s="134"/>
    </row>
    <row r="93" spans="1:15" ht="15.75">
      <c r="A93" s="127">
        <v>16</v>
      </c>
      <c r="B93" s="330" t="s">
        <v>107</v>
      </c>
      <c r="C93" s="331"/>
      <c r="D93" s="193">
        <v>2006</v>
      </c>
      <c r="E93" s="197" t="s">
        <v>108</v>
      </c>
      <c r="F93" s="128">
        <v>1</v>
      </c>
      <c r="G93" s="128">
        <v>2</v>
      </c>
      <c r="H93" s="128">
        <v>3</v>
      </c>
      <c r="I93" s="128">
        <v>4</v>
      </c>
      <c r="J93" s="128">
        <v>5</v>
      </c>
      <c r="K93" s="128">
        <v>6</v>
      </c>
      <c r="L93" s="128" t="s">
        <v>46</v>
      </c>
      <c r="M93" s="128" t="s">
        <v>47</v>
      </c>
      <c r="N93" s="133"/>
      <c r="O93" s="134"/>
    </row>
    <row r="94" spans="1:15" ht="15.75">
      <c r="A94" s="127"/>
      <c r="B94" s="326"/>
      <c r="C94" s="327"/>
      <c r="D94" s="129"/>
      <c r="E94" s="198"/>
      <c r="F94" s="130">
        <v>6</v>
      </c>
      <c r="G94" s="130">
        <v>5.4</v>
      </c>
      <c r="H94" s="130">
        <v>6.5</v>
      </c>
      <c r="I94" s="130">
        <v>5.9</v>
      </c>
      <c r="J94" s="130">
        <v>6</v>
      </c>
      <c r="K94" s="130">
        <v>5.3</v>
      </c>
      <c r="L94" s="131">
        <f>SUM(F94:K94)-MAX(F94:K95)-MIN(F94:K94)</f>
        <v>23.299999999999994</v>
      </c>
      <c r="M94" s="132">
        <f>L94/4</f>
        <v>5.824999999999998</v>
      </c>
      <c r="N94" s="133">
        <f>M94*5</f>
        <v>29.124999999999993</v>
      </c>
      <c r="O94" s="134"/>
    </row>
    <row r="95" spans="1:15" ht="15.75">
      <c r="A95" s="127"/>
      <c r="B95" s="328"/>
      <c r="C95" s="329"/>
      <c r="D95" s="185"/>
      <c r="E95" s="199"/>
      <c r="F95" s="130">
        <v>6.2</v>
      </c>
      <c r="G95" s="130">
        <v>5.6</v>
      </c>
      <c r="H95" s="130">
        <v>6.3</v>
      </c>
      <c r="I95" s="130">
        <v>5.8</v>
      </c>
      <c r="J95" s="130">
        <v>6.2</v>
      </c>
      <c r="K95" s="130">
        <v>5.3</v>
      </c>
      <c r="L95" s="131">
        <f>SUM(F95:K95)-MAX(F95:J95)-MIN(F95:K95)</f>
        <v>23.799999999999997</v>
      </c>
      <c r="M95" s="132">
        <f>L95/4</f>
        <v>5.949999999999999</v>
      </c>
      <c r="N95" s="133">
        <f>M95*5</f>
        <v>29.749999999999996</v>
      </c>
      <c r="O95" s="134">
        <f>N94+N95</f>
        <v>58.874999999999986</v>
      </c>
    </row>
    <row r="96" spans="1:15" ht="15.75">
      <c r="A96" s="127"/>
      <c r="B96" s="133"/>
      <c r="C96" s="133"/>
      <c r="D96" s="133"/>
      <c r="E96" s="127"/>
      <c r="F96" s="133"/>
      <c r="G96" s="133"/>
      <c r="H96" s="133"/>
      <c r="I96" s="133"/>
      <c r="J96" s="133"/>
      <c r="K96" s="133"/>
      <c r="L96" s="133"/>
      <c r="M96" s="133"/>
      <c r="O96" s="134"/>
    </row>
    <row r="97" spans="1:15" ht="15.75">
      <c r="A97" s="127"/>
      <c r="B97" s="133"/>
      <c r="C97" s="133"/>
      <c r="D97" s="133"/>
      <c r="E97" s="127"/>
      <c r="F97" s="133"/>
      <c r="G97" s="133"/>
      <c r="H97" s="133"/>
      <c r="I97" s="133"/>
      <c r="J97" s="133"/>
      <c r="K97" s="133"/>
      <c r="L97" s="133"/>
      <c r="M97" s="133"/>
      <c r="O97" s="134"/>
    </row>
    <row r="98" spans="1:15" ht="15.75">
      <c r="A98" s="127">
        <v>17</v>
      </c>
      <c r="B98" s="330" t="s">
        <v>50</v>
      </c>
      <c r="C98" s="331"/>
      <c r="D98" s="192" t="s">
        <v>95</v>
      </c>
      <c r="E98" s="197" t="s">
        <v>108</v>
      </c>
      <c r="F98" s="128">
        <v>1</v>
      </c>
      <c r="G98" s="128">
        <v>2</v>
      </c>
      <c r="H98" s="128">
        <v>3</v>
      </c>
      <c r="I98" s="128">
        <v>4</v>
      </c>
      <c r="J98" s="128">
        <v>5</v>
      </c>
      <c r="K98" s="128">
        <v>6</v>
      </c>
      <c r="L98" s="128" t="s">
        <v>46</v>
      </c>
      <c r="M98" s="128" t="s">
        <v>47</v>
      </c>
      <c r="N98" s="133"/>
      <c r="O98" s="134"/>
    </row>
    <row r="99" spans="1:15" ht="15.75">
      <c r="A99" s="127"/>
      <c r="B99" s="326"/>
      <c r="C99" s="327"/>
      <c r="D99" s="129"/>
      <c r="E99" s="198"/>
      <c r="F99" s="130">
        <v>5.6</v>
      </c>
      <c r="G99" s="130">
        <v>5.3</v>
      </c>
      <c r="H99" s="130">
        <v>6</v>
      </c>
      <c r="I99" s="130">
        <v>5.7</v>
      </c>
      <c r="J99" s="130">
        <v>5.8</v>
      </c>
      <c r="K99" s="130">
        <v>5.8</v>
      </c>
      <c r="L99" s="131">
        <f>SUM(F99:K99)-MAX(F99:K100)-MIN(F99:K99)</f>
        <v>22.399999999999995</v>
      </c>
      <c r="M99" s="132">
        <f>L99/4</f>
        <v>5.599999999999999</v>
      </c>
      <c r="N99" s="133">
        <f>M99*5</f>
        <v>27.999999999999993</v>
      </c>
      <c r="O99" s="134"/>
    </row>
    <row r="100" spans="1:15" ht="15.75">
      <c r="A100" s="127"/>
      <c r="B100" s="328"/>
      <c r="C100" s="329"/>
      <c r="D100" s="185"/>
      <c r="E100" s="199"/>
      <c r="F100" s="130">
        <v>5.7</v>
      </c>
      <c r="G100" s="130">
        <v>5.3</v>
      </c>
      <c r="H100" s="130">
        <v>6.5</v>
      </c>
      <c r="I100" s="130">
        <v>6</v>
      </c>
      <c r="J100" s="130">
        <v>6</v>
      </c>
      <c r="K100" s="130">
        <v>5.9</v>
      </c>
      <c r="L100" s="131">
        <f>SUM(F100:K100)-MAX(F100:J100)-MIN(F100:K100)</f>
        <v>23.599999999999998</v>
      </c>
      <c r="M100" s="132">
        <f>L100/4</f>
        <v>5.8999999999999995</v>
      </c>
      <c r="N100" s="133">
        <f>M100*5</f>
        <v>29.499999999999996</v>
      </c>
      <c r="O100" s="134">
        <f>N99+N100</f>
        <v>57.499999999999986</v>
      </c>
    </row>
    <row r="101" spans="1:15" ht="15.75">
      <c r="A101" s="127"/>
      <c r="B101" s="133"/>
      <c r="C101" s="133"/>
      <c r="D101" s="133"/>
      <c r="E101" s="127"/>
      <c r="F101" s="133"/>
      <c r="G101" s="133"/>
      <c r="H101" s="133"/>
      <c r="I101" s="133"/>
      <c r="J101" s="133"/>
      <c r="K101" s="133"/>
      <c r="L101" s="133"/>
      <c r="M101" s="133"/>
      <c r="O101" s="134"/>
    </row>
    <row r="102" spans="1:15" ht="15.75">
      <c r="A102" s="127"/>
      <c r="B102" s="133"/>
      <c r="C102" s="133"/>
      <c r="D102" s="133"/>
      <c r="E102" s="127"/>
      <c r="F102" s="133"/>
      <c r="G102" s="133"/>
      <c r="H102" s="133"/>
      <c r="I102" s="133"/>
      <c r="J102" s="133"/>
      <c r="K102" s="133"/>
      <c r="L102" s="133"/>
      <c r="M102" s="133"/>
      <c r="O102" s="134"/>
    </row>
    <row r="103" spans="1:13" ht="15.75">
      <c r="A103" s="127"/>
      <c r="B103" s="133"/>
      <c r="C103" s="133"/>
      <c r="D103" s="133"/>
      <c r="E103" s="127"/>
      <c r="F103" s="133"/>
      <c r="G103" s="133"/>
      <c r="H103" s="133"/>
      <c r="I103" s="133"/>
      <c r="J103" s="133"/>
      <c r="K103" s="133"/>
      <c r="L103" s="133"/>
      <c r="M103" s="133"/>
    </row>
    <row r="104" spans="1:15" ht="15.75">
      <c r="A104" s="127">
        <v>19</v>
      </c>
      <c r="B104" s="330" t="s">
        <v>54</v>
      </c>
      <c r="C104" s="331"/>
      <c r="D104" s="192" t="s">
        <v>93</v>
      </c>
      <c r="E104" s="197" t="s">
        <v>108</v>
      </c>
      <c r="F104" s="128">
        <v>1</v>
      </c>
      <c r="G104" s="128">
        <v>2</v>
      </c>
      <c r="H104" s="128">
        <v>3</v>
      </c>
      <c r="I104" s="128">
        <v>4</v>
      </c>
      <c r="J104" s="128">
        <v>5</v>
      </c>
      <c r="K104" s="128">
        <v>6</v>
      </c>
      <c r="L104" s="128" t="s">
        <v>46</v>
      </c>
      <c r="M104" s="128" t="s">
        <v>47</v>
      </c>
      <c r="N104" s="133"/>
      <c r="O104" s="134"/>
    </row>
    <row r="105" spans="1:15" ht="15.75">
      <c r="A105" s="127"/>
      <c r="B105" s="326"/>
      <c r="C105" s="327"/>
      <c r="D105" s="129"/>
      <c r="E105" s="198"/>
      <c r="F105" s="130">
        <v>6</v>
      </c>
      <c r="G105" s="130">
        <v>5</v>
      </c>
      <c r="H105" s="130">
        <v>6</v>
      </c>
      <c r="I105" s="130">
        <v>5.8</v>
      </c>
      <c r="J105" s="130">
        <v>5.3</v>
      </c>
      <c r="K105" s="130">
        <v>5.1</v>
      </c>
      <c r="L105" s="131">
        <f>SUM(F105:K105)-MAX(F105:K106)-MIN(F105:K105)</f>
        <v>22.200000000000003</v>
      </c>
      <c r="M105" s="132">
        <f>L105/4</f>
        <v>5.550000000000001</v>
      </c>
      <c r="N105" s="133">
        <f>M105*5</f>
        <v>27.750000000000004</v>
      </c>
      <c r="O105" s="134"/>
    </row>
    <row r="106" spans="1:15" ht="15.75">
      <c r="A106" s="127"/>
      <c r="B106" s="328"/>
      <c r="C106" s="329"/>
      <c r="D106" s="185"/>
      <c r="E106" s="199"/>
      <c r="F106" s="130">
        <v>5.7</v>
      </c>
      <c r="G106" s="130">
        <v>5</v>
      </c>
      <c r="H106" s="130">
        <v>6</v>
      </c>
      <c r="I106" s="130">
        <v>5.8</v>
      </c>
      <c r="J106" s="130">
        <v>5.9</v>
      </c>
      <c r="K106" s="130">
        <v>5.2</v>
      </c>
      <c r="L106" s="131">
        <f>SUM(F106:K106)-MAX(F106:J106)-MIN(F106:K106)</f>
        <v>22.6</v>
      </c>
      <c r="M106" s="132">
        <f>L106/4</f>
        <v>5.65</v>
      </c>
      <c r="N106" s="133">
        <f>M106*5</f>
        <v>28.25</v>
      </c>
      <c r="O106" s="134">
        <f>N105+N106</f>
        <v>56</v>
      </c>
    </row>
    <row r="107" spans="1:13" ht="15.75">
      <c r="A107" s="127"/>
      <c r="B107" s="133"/>
      <c r="C107" s="133"/>
      <c r="D107" s="133"/>
      <c r="E107" s="127"/>
      <c r="F107" s="133"/>
      <c r="G107" s="133"/>
      <c r="H107" s="133"/>
      <c r="I107" s="133"/>
      <c r="J107" s="133"/>
      <c r="K107" s="133"/>
      <c r="L107" s="133"/>
      <c r="M107" s="133"/>
    </row>
    <row r="108" spans="1:13" ht="15.75">
      <c r="A108" s="127"/>
      <c r="B108" s="133"/>
      <c r="C108" s="133"/>
      <c r="D108" s="133"/>
      <c r="E108" s="127"/>
      <c r="F108" s="133"/>
      <c r="G108" s="133"/>
      <c r="H108" s="133"/>
      <c r="I108" s="133"/>
      <c r="J108" s="133"/>
      <c r="K108" s="133"/>
      <c r="L108" s="133"/>
      <c r="M108" s="133"/>
    </row>
    <row r="109" spans="1:15" ht="15.75">
      <c r="A109" s="127">
        <v>20</v>
      </c>
      <c r="B109" s="330" t="s">
        <v>109</v>
      </c>
      <c r="C109" s="331"/>
      <c r="D109" s="193">
        <v>2006</v>
      </c>
      <c r="E109" s="197" t="s">
        <v>108</v>
      </c>
      <c r="F109" s="128">
        <v>1</v>
      </c>
      <c r="G109" s="128">
        <v>2</v>
      </c>
      <c r="H109" s="128">
        <v>3</v>
      </c>
      <c r="I109" s="128">
        <v>4</v>
      </c>
      <c r="J109" s="128">
        <v>5</v>
      </c>
      <c r="K109" s="128">
        <v>6</v>
      </c>
      <c r="L109" s="128" t="s">
        <v>46</v>
      </c>
      <c r="M109" s="128" t="s">
        <v>47</v>
      </c>
      <c r="N109" s="133"/>
      <c r="O109" s="134"/>
    </row>
    <row r="110" spans="1:15" ht="15.75">
      <c r="A110" s="127"/>
      <c r="B110" s="326"/>
      <c r="C110" s="327"/>
      <c r="D110" s="129"/>
      <c r="E110" s="198"/>
      <c r="F110" s="130">
        <v>5.5</v>
      </c>
      <c r="G110" s="130">
        <v>4.7</v>
      </c>
      <c r="H110" s="130">
        <v>5.5</v>
      </c>
      <c r="I110" s="130">
        <v>5.3</v>
      </c>
      <c r="J110" s="130">
        <v>5.3</v>
      </c>
      <c r="K110" s="130">
        <v>5</v>
      </c>
      <c r="L110" s="131">
        <f>SUM(F110:K110)-MAX(F110:K111)-MIN(F110:K110)</f>
        <v>20.8</v>
      </c>
      <c r="M110" s="132">
        <f>L110/4</f>
        <v>5.2</v>
      </c>
      <c r="N110" s="133">
        <f>M110*5</f>
        <v>26</v>
      </c>
      <c r="O110" s="134"/>
    </row>
    <row r="111" spans="1:15" ht="15.75">
      <c r="A111" s="127"/>
      <c r="B111" s="328"/>
      <c r="C111" s="329"/>
      <c r="D111" s="185"/>
      <c r="E111" s="199"/>
      <c r="F111" s="130">
        <v>5.4</v>
      </c>
      <c r="G111" s="130">
        <v>4.7</v>
      </c>
      <c r="H111" s="130">
        <v>5.5</v>
      </c>
      <c r="I111" s="130">
        <v>5.5</v>
      </c>
      <c r="J111" s="130">
        <v>5.8</v>
      </c>
      <c r="K111" s="130">
        <v>5</v>
      </c>
      <c r="L111" s="131">
        <f>SUM(F111:K111)-MAX(F111:J111)-MIN(F111:K111)</f>
        <v>21.400000000000002</v>
      </c>
      <c r="M111" s="132">
        <f>L111/4</f>
        <v>5.3500000000000005</v>
      </c>
      <c r="N111" s="133">
        <f>M111*5</f>
        <v>26.750000000000004</v>
      </c>
      <c r="O111" s="134">
        <f>N110+N111</f>
        <v>52.75</v>
      </c>
    </row>
    <row r="112" spans="1:13" ht="15.75">
      <c r="A112" s="127"/>
      <c r="B112" s="133"/>
      <c r="C112" s="133"/>
      <c r="D112" s="133"/>
      <c r="E112" s="127"/>
      <c r="F112" s="133"/>
      <c r="G112" s="133"/>
      <c r="H112" s="133"/>
      <c r="I112" s="133"/>
      <c r="J112" s="133"/>
      <c r="K112" s="133"/>
      <c r="L112" s="133"/>
      <c r="M112" s="133"/>
    </row>
    <row r="113" spans="1:13" ht="15.75">
      <c r="A113" s="127"/>
      <c r="B113" s="133"/>
      <c r="C113" s="133"/>
      <c r="D113" s="133"/>
      <c r="E113" s="127"/>
      <c r="F113" s="133"/>
      <c r="G113" s="133"/>
      <c r="H113" s="133"/>
      <c r="I113" s="133"/>
      <c r="J113" s="133"/>
      <c r="K113" s="133"/>
      <c r="L113" s="133"/>
      <c r="M113" s="133"/>
    </row>
    <row r="114" spans="1:15" ht="15.75">
      <c r="A114" s="127">
        <v>21</v>
      </c>
      <c r="B114" s="330" t="s">
        <v>143</v>
      </c>
      <c r="C114" s="331"/>
      <c r="D114" s="193">
        <v>2006</v>
      </c>
      <c r="E114" s="197" t="s">
        <v>108</v>
      </c>
      <c r="F114" s="128">
        <v>1</v>
      </c>
      <c r="G114" s="128">
        <v>2</v>
      </c>
      <c r="H114" s="128">
        <v>3</v>
      </c>
      <c r="I114" s="128">
        <v>4</v>
      </c>
      <c r="J114" s="128">
        <v>5</v>
      </c>
      <c r="K114" s="128">
        <v>6</v>
      </c>
      <c r="L114" s="128" t="s">
        <v>46</v>
      </c>
      <c r="M114" s="128" t="s">
        <v>47</v>
      </c>
      <c r="N114" s="133"/>
      <c r="O114" s="134"/>
    </row>
    <row r="115" spans="1:15" ht="15.75">
      <c r="A115" s="127"/>
      <c r="B115" s="326"/>
      <c r="C115" s="327"/>
      <c r="D115" s="129"/>
      <c r="E115" s="198"/>
      <c r="F115" s="130">
        <v>5</v>
      </c>
      <c r="G115" s="130">
        <v>5.4</v>
      </c>
      <c r="H115" s="130">
        <v>4.5</v>
      </c>
      <c r="I115" s="130">
        <v>5</v>
      </c>
      <c r="J115" s="130">
        <v>5</v>
      </c>
      <c r="K115" s="130">
        <v>6</v>
      </c>
      <c r="L115" s="131">
        <f>SUM(F115:K115)-MAX(F115:K116)-MIN(F115:K115)</f>
        <v>20.4</v>
      </c>
      <c r="M115" s="132">
        <f>L115/4</f>
        <v>5.1</v>
      </c>
      <c r="N115" s="133">
        <f>M115*5</f>
        <v>25.5</v>
      </c>
      <c r="O115" s="134"/>
    </row>
    <row r="116" spans="1:15" ht="15.75">
      <c r="A116" s="127"/>
      <c r="B116" s="328"/>
      <c r="C116" s="329"/>
      <c r="D116" s="185"/>
      <c r="E116" s="199"/>
      <c r="F116" s="130">
        <v>5.2</v>
      </c>
      <c r="G116" s="130">
        <v>5.5</v>
      </c>
      <c r="H116" s="130">
        <v>4.8</v>
      </c>
      <c r="I116" s="130">
        <v>5.2</v>
      </c>
      <c r="J116" s="130">
        <v>6</v>
      </c>
      <c r="K116" s="130">
        <v>6</v>
      </c>
      <c r="L116" s="131">
        <f>SUM(F116:K116)-MAX(F116:J116)-MIN(F116:K116)</f>
        <v>21.900000000000002</v>
      </c>
      <c r="M116" s="132">
        <f>L116/4</f>
        <v>5.4750000000000005</v>
      </c>
      <c r="N116" s="133">
        <f>M116*5</f>
        <v>27.375000000000004</v>
      </c>
      <c r="O116" s="134">
        <f>N115+N116</f>
        <v>52.875</v>
      </c>
    </row>
    <row r="117" spans="1:13" ht="15.75">
      <c r="A117" s="127"/>
      <c r="B117" s="133"/>
      <c r="C117" s="133"/>
      <c r="D117" s="133"/>
      <c r="E117" s="127"/>
      <c r="F117" s="133"/>
      <c r="G117" s="133"/>
      <c r="H117" s="133"/>
      <c r="I117" s="133"/>
      <c r="J117" s="133"/>
      <c r="K117" s="133"/>
      <c r="L117" s="133"/>
      <c r="M117" s="133"/>
    </row>
    <row r="118" spans="1:13" ht="15.75">
      <c r="A118" s="127"/>
      <c r="B118" s="133"/>
      <c r="C118" s="133"/>
      <c r="D118" s="133"/>
      <c r="E118" s="127"/>
      <c r="F118" s="133"/>
      <c r="G118" s="133"/>
      <c r="H118" s="133"/>
      <c r="I118" s="133"/>
      <c r="J118" s="133"/>
      <c r="K118" s="133"/>
      <c r="L118" s="133"/>
      <c r="M118" s="133"/>
    </row>
  </sheetData>
  <sheetProtection/>
  <mergeCells count="61">
    <mergeCell ref="B67:C67"/>
    <mergeCell ref="B68:C68"/>
    <mergeCell ref="B69:C69"/>
    <mergeCell ref="B17:C17"/>
    <mergeCell ref="B114:C114"/>
    <mergeCell ref="B115:C115"/>
    <mergeCell ref="B98:C98"/>
    <mergeCell ref="B99:C99"/>
    <mergeCell ref="B100:C100"/>
    <mergeCell ref="B93:C93"/>
    <mergeCell ref="B116:C116"/>
    <mergeCell ref="B104:C104"/>
    <mergeCell ref="B105:C105"/>
    <mergeCell ref="B106:C106"/>
    <mergeCell ref="B109:C109"/>
    <mergeCell ref="B110:C110"/>
    <mergeCell ref="B111:C111"/>
    <mergeCell ref="B94:C94"/>
    <mergeCell ref="B95:C95"/>
    <mergeCell ref="B82:C82"/>
    <mergeCell ref="B83:C83"/>
    <mergeCell ref="B84:C84"/>
    <mergeCell ref="B87:C87"/>
    <mergeCell ref="B88:C88"/>
    <mergeCell ref="B89:C89"/>
    <mergeCell ref="B72:C72"/>
    <mergeCell ref="B73:C73"/>
    <mergeCell ref="B74:C74"/>
    <mergeCell ref="B77:C77"/>
    <mergeCell ref="B78:C78"/>
    <mergeCell ref="B79:C79"/>
    <mergeCell ref="B58:C58"/>
    <mergeCell ref="B59:C59"/>
    <mergeCell ref="B60:C60"/>
    <mergeCell ref="B63:C63"/>
    <mergeCell ref="B64:C64"/>
    <mergeCell ref="B65:C65"/>
    <mergeCell ref="B48:C48"/>
    <mergeCell ref="B49:C49"/>
    <mergeCell ref="B50:C50"/>
    <mergeCell ref="B53:C53"/>
    <mergeCell ref="B54:C54"/>
    <mergeCell ref="B55:C55"/>
    <mergeCell ref="B38:C38"/>
    <mergeCell ref="B39:C39"/>
    <mergeCell ref="B40:C40"/>
    <mergeCell ref="B43:C43"/>
    <mergeCell ref="B44:C44"/>
    <mergeCell ref="B45:C45"/>
    <mergeCell ref="B28:C28"/>
    <mergeCell ref="B29:C29"/>
    <mergeCell ref="B30:C30"/>
    <mergeCell ref="B33:C33"/>
    <mergeCell ref="B34:C34"/>
    <mergeCell ref="B35:C35"/>
    <mergeCell ref="B18:C18"/>
    <mergeCell ref="B19:C19"/>
    <mergeCell ref="B20:C20"/>
    <mergeCell ref="B23:C23"/>
    <mergeCell ref="B24:C24"/>
    <mergeCell ref="B25:C25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M32" sqref="M32"/>
    </sheetView>
  </sheetViews>
  <sheetFormatPr defaultColWidth="9.00390625" defaultRowHeight="12.75"/>
  <cols>
    <col min="1" max="1" width="3.875" style="0" customWidth="1"/>
    <col min="3" max="3" width="12.25390625" style="0" customWidth="1"/>
    <col min="4" max="4" width="9.125" style="200" customWidth="1"/>
    <col min="5" max="5" width="13.875" style="200" customWidth="1"/>
  </cols>
  <sheetData>
    <row r="1" spans="1:5" ht="15.75">
      <c r="A1" s="33" t="s">
        <v>78</v>
      </c>
      <c r="B1" s="59"/>
      <c r="C1" s="25"/>
      <c r="D1" s="221"/>
      <c r="E1" s="195"/>
    </row>
    <row r="2" spans="1:5" ht="15.75">
      <c r="A2" s="33" t="s">
        <v>86</v>
      </c>
      <c r="B2" s="32"/>
      <c r="C2" s="26"/>
      <c r="D2" s="222"/>
      <c r="E2" s="196"/>
    </row>
    <row r="3" spans="1:5" ht="15.75">
      <c r="A3" s="33" t="s">
        <v>87</v>
      </c>
      <c r="B3" s="59"/>
      <c r="C3" s="25"/>
      <c r="D3" s="222"/>
      <c r="E3" s="195"/>
    </row>
    <row r="4" spans="1:5" ht="15.75">
      <c r="A4" s="33"/>
      <c r="B4" s="59"/>
      <c r="C4" s="63"/>
      <c r="D4" s="221"/>
      <c r="E4" s="195"/>
    </row>
    <row r="5" spans="1:5" ht="15.75">
      <c r="A5" s="33" t="s">
        <v>84</v>
      </c>
      <c r="B5" s="59"/>
      <c r="C5" s="89"/>
      <c r="D5" s="221"/>
      <c r="E5" s="195"/>
    </row>
    <row r="6" spans="1:5" ht="12" customHeight="1">
      <c r="A6" s="33" t="s">
        <v>12</v>
      </c>
      <c r="B6" s="64"/>
      <c r="C6" s="87"/>
      <c r="D6" s="221"/>
      <c r="E6" s="195"/>
    </row>
    <row r="7" spans="1:5" ht="12.75" customHeight="1">
      <c r="A7" s="33" t="s">
        <v>28</v>
      </c>
      <c r="B7" s="59"/>
      <c r="C7" s="83"/>
      <c r="D7" s="221"/>
      <c r="E7" s="195"/>
    </row>
    <row r="8" spans="1:5" ht="15.75">
      <c r="A8" s="9"/>
      <c r="B8" s="3"/>
      <c r="C8" s="19"/>
      <c r="D8" s="221"/>
      <c r="E8" s="195"/>
    </row>
    <row r="9" spans="1:5" ht="15.75">
      <c r="A9" s="158" t="s">
        <v>82</v>
      </c>
      <c r="B9" s="159"/>
      <c r="C9" s="160"/>
      <c r="D9" s="221"/>
      <c r="E9" s="195"/>
    </row>
    <row r="10" spans="1:5" ht="12.75" customHeight="1">
      <c r="A10" s="184" t="s">
        <v>13</v>
      </c>
      <c r="B10" s="168" t="s">
        <v>210</v>
      </c>
      <c r="C10" s="169"/>
      <c r="D10" s="221"/>
      <c r="E10" s="195"/>
    </row>
    <row r="11" spans="1:5" ht="12" customHeight="1">
      <c r="A11" s="184" t="s">
        <v>14</v>
      </c>
      <c r="B11" s="168" t="s">
        <v>147</v>
      </c>
      <c r="C11" s="169"/>
      <c r="D11" s="221"/>
      <c r="E11" s="195"/>
    </row>
    <row r="12" spans="1:5" ht="12.75" customHeight="1">
      <c r="A12" s="184" t="s">
        <v>15</v>
      </c>
      <c r="B12" s="168" t="s">
        <v>211</v>
      </c>
      <c r="C12" s="169"/>
      <c r="D12" s="221"/>
      <c r="E12" s="195"/>
    </row>
    <row r="13" spans="1:5" ht="11.25" customHeight="1">
      <c r="A13" s="184" t="s">
        <v>16</v>
      </c>
      <c r="B13" s="168" t="s">
        <v>150</v>
      </c>
      <c r="C13" s="169"/>
      <c r="D13" s="221"/>
      <c r="E13" s="195"/>
    </row>
    <row r="14" spans="1:5" ht="11.25" customHeight="1">
      <c r="A14" s="184" t="s">
        <v>17</v>
      </c>
      <c r="B14" s="168" t="s">
        <v>212</v>
      </c>
      <c r="C14" s="169"/>
      <c r="D14" s="221"/>
      <c r="E14" s="195"/>
    </row>
    <row r="15" spans="1:5" ht="10.5" customHeight="1">
      <c r="A15" s="184">
        <v>6</v>
      </c>
      <c r="B15" s="168" t="s">
        <v>213</v>
      </c>
      <c r="C15" s="169"/>
      <c r="D15" s="221"/>
      <c r="E15" s="195"/>
    </row>
    <row r="16" spans="1:5" ht="10.5" customHeight="1">
      <c r="A16" s="184"/>
      <c r="B16" s="168"/>
      <c r="C16" s="169"/>
      <c r="D16" s="221"/>
      <c r="E16" s="195"/>
    </row>
    <row r="17" spans="1:5" ht="10.5" customHeight="1">
      <c r="A17" s="184"/>
      <c r="B17" s="168"/>
      <c r="C17" s="169"/>
      <c r="D17" s="221"/>
      <c r="E17" s="195"/>
    </row>
    <row r="18" spans="4:5" ht="15.75">
      <c r="D18" s="221"/>
      <c r="E18" s="195"/>
    </row>
    <row r="19" spans="1:6" ht="15.75">
      <c r="A19" s="197">
        <v>1</v>
      </c>
      <c r="B19" s="330" t="s">
        <v>107</v>
      </c>
      <c r="C19" s="331"/>
      <c r="D19" s="224">
        <v>2006</v>
      </c>
      <c r="E19" s="197" t="s">
        <v>108</v>
      </c>
      <c r="F19" s="220">
        <v>58.875</v>
      </c>
    </row>
    <row r="20" spans="1:6" ht="15.75">
      <c r="A20" s="197">
        <v>2</v>
      </c>
      <c r="B20" s="330" t="s">
        <v>99</v>
      </c>
      <c r="C20" s="331"/>
      <c r="D20" s="224">
        <v>2006</v>
      </c>
      <c r="E20" s="197" t="s">
        <v>94</v>
      </c>
      <c r="F20" s="220">
        <v>58.125</v>
      </c>
    </row>
    <row r="21" spans="1:6" ht="15.75">
      <c r="A21" s="197">
        <v>3</v>
      </c>
      <c r="B21" s="330" t="s">
        <v>50</v>
      </c>
      <c r="C21" s="331"/>
      <c r="D21" s="224">
        <v>2007</v>
      </c>
      <c r="E21" s="197" t="s">
        <v>108</v>
      </c>
      <c r="F21" s="220">
        <v>57.5</v>
      </c>
    </row>
    <row r="22" spans="1:6" ht="15.75">
      <c r="A22" s="197">
        <v>4</v>
      </c>
      <c r="B22" s="334" t="s">
        <v>59</v>
      </c>
      <c r="C22" s="334"/>
      <c r="D22" s="223" t="s">
        <v>93</v>
      </c>
      <c r="E22" s="197" t="s">
        <v>94</v>
      </c>
      <c r="F22" s="220">
        <v>56.875</v>
      </c>
    </row>
    <row r="23" spans="1:6" ht="15.75">
      <c r="A23" s="197">
        <v>5</v>
      </c>
      <c r="B23" s="330" t="s">
        <v>54</v>
      </c>
      <c r="C23" s="331"/>
      <c r="D23" s="224">
        <v>2006</v>
      </c>
      <c r="E23" s="197" t="s">
        <v>108</v>
      </c>
      <c r="F23" s="220">
        <v>56</v>
      </c>
    </row>
    <row r="24" spans="1:6" ht="15.75">
      <c r="A24" s="197">
        <v>6</v>
      </c>
      <c r="B24" s="330" t="s">
        <v>90</v>
      </c>
      <c r="C24" s="331"/>
      <c r="D24" s="224">
        <v>2007</v>
      </c>
      <c r="E24" s="197" t="s">
        <v>94</v>
      </c>
      <c r="F24" s="220">
        <v>55.5</v>
      </c>
    </row>
    <row r="25" spans="1:6" ht="15.75">
      <c r="A25" s="197">
        <v>7</v>
      </c>
      <c r="B25" s="330" t="s">
        <v>100</v>
      </c>
      <c r="C25" s="331"/>
      <c r="D25" s="224">
        <v>2006</v>
      </c>
      <c r="E25" s="197" t="s">
        <v>94</v>
      </c>
      <c r="F25" s="220">
        <v>54.875</v>
      </c>
    </row>
    <row r="26" spans="1:6" ht="15.75">
      <c r="A26" s="197">
        <v>8</v>
      </c>
      <c r="B26" s="330" t="s">
        <v>214</v>
      </c>
      <c r="C26" s="331"/>
      <c r="D26" s="224">
        <v>2006</v>
      </c>
      <c r="E26" s="197" t="s">
        <v>94</v>
      </c>
      <c r="F26" s="220">
        <v>53.875</v>
      </c>
    </row>
    <row r="27" spans="1:6" ht="15.75">
      <c r="A27" s="197">
        <v>9</v>
      </c>
      <c r="B27" s="330" t="s">
        <v>143</v>
      </c>
      <c r="C27" s="331"/>
      <c r="D27" s="224">
        <v>2006</v>
      </c>
      <c r="E27" s="197" t="s">
        <v>108</v>
      </c>
      <c r="F27" s="220">
        <v>52.875</v>
      </c>
    </row>
    <row r="28" spans="1:6" ht="15.75">
      <c r="A28" s="197">
        <v>10</v>
      </c>
      <c r="B28" s="330" t="s">
        <v>109</v>
      </c>
      <c r="C28" s="331"/>
      <c r="D28" s="224">
        <v>2006</v>
      </c>
      <c r="E28" s="197" t="s">
        <v>108</v>
      </c>
      <c r="F28" s="220">
        <v>52.75</v>
      </c>
    </row>
    <row r="29" spans="1:6" ht="15.75">
      <c r="A29" s="197">
        <v>11</v>
      </c>
      <c r="B29" s="330" t="s">
        <v>101</v>
      </c>
      <c r="C29" s="331"/>
      <c r="D29" s="225">
        <v>2005</v>
      </c>
      <c r="E29" s="197" t="s">
        <v>94</v>
      </c>
      <c r="F29" s="220">
        <v>51.5</v>
      </c>
    </row>
    <row r="30" spans="1:6" ht="15.75">
      <c r="A30" s="197">
        <v>12</v>
      </c>
      <c r="B30" s="330" t="s">
        <v>96</v>
      </c>
      <c r="C30" s="331"/>
      <c r="D30" s="225">
        <v>2005</v>
      </c>
      <c r="E30" s="197" t="s">
        <v>94</v>
      </c>
      <c r="F30" s="220">
        <v>47.5</v>
      </c>
    </row>
    <row r="31" spans="1:6" ht="15.75">
      <c r="A31" s="197">
        <v>13</v>
      </c>
      <c r="B31" s="330" t="s">
        <v>92</v>
      </c>
      <c r="C31" s="331"/>
      <c r="D31" s="224">
        <v>2007</v>
      </c>
      <c r="E31" s="197" t="s">
        <v>94</v>
      </c>
      <c r="F31" s="220">
        <v>46.75</v>
      </c>
    </row>
    <row r="32" spans="1:6" ht="15.75">
      <c r="A32" s="197">
        <v>14</v>
      </c>
      <c r="B32" s="330" t="s">
        <v>97</v>
      </c>
      <c r="C32" s="331"/>
      <c r="D32" s="224">
        <v>2007</v>
      </c>
      <c r="E32" s="197" t="s">
        <v>94</v>
      </c>
      <c r="F32" s="220">
        <v>46.5</v>
      </c>
    </row>
    <row r="33" spans="1:6" ht="15.75">
      <c r="A33" s="197">
        <v>15</v>
      </c>
      <c r="B33" s="330" t="s">
        <v>106</v>
      </c>
      <c r="C33" s="331"/>
      <c r="D33" s="224">
        <v>2007</v>
      </c>
      <c r="E33" s="197" t="s">
        <v>55</v>
      </c>
      <c r="F33" s="220">
        <v>38</v>
      </c>
    </row>
    <row r="34" spans="1:6" ht="15.75">
      <c r="A34" s="197">
        <v>16</v>
      </c>
      <c r="B34" s="330" t="s">
        <v>102</v>
      </c>
      <c r="C34" s="331"/>
      <c r="D34" s="225">
        <v>2004</v>
      </c>
      <c r="E34" s="197" t="s">
        <v>94</v>
      </c>
      <c r="F34" s="220">
        <v>35</v>
      </c>
    </row>
    <row r="35" spans="1:6" ht="15.75">
      <c r="A35" s="197">
        <v>17</v>
      </c>
      <c r="B35" s="330" t="s">
        <v>215</v>
      </c>
      <c r="C35" s="331"/>
      <c r="D35" s="224">
        <v>2007</v>
      </c>
      <c r="E35" s="197" t="s">
        <v>55</v>
      </c>
      <c r="F35" s="220">
        <v>34.25</v>
      </c>
    </row>
    <row r="36" spans="1:6" ht="15.75">
      <c r="A36" s="197">
        <v>18</v>
      </c>
      <c r="B36" s="330" t="s">
        <v>105</v>
      </c>
      <c r="C36" s="331"/>
      <c r="D36" s="224">
        <v>2006</v>
      </c>
      <c r="E36" s="197" t="s">
        <v>55</v>
      </c>
      <c r="F36" s="220">
        <v>33.125</v>
      </c>
    </row>
    <row r="37" spans="1:6" ht="15.75">
      <c r="A37" s="197">
        <v>19</v>
      </c>
      <c r="B37" s="330" t="s">
        <v>216</v>
      </c>
      <c r="C37" s="331"/>
      <c r="D37" s="224">
        <v>2008</v>
      </c>
      <c r="E37" s="197" t="s">
        <v>55</v>
      </c>
      <c r="F37" s="220">
        <v>31.75</v>
      </c>
    </row>
    <row r="38" spans="1:6" ht="15.75">
      <c r="A38" s="197">
        <v>20</v>
      </c>
      <c r="B38" s="330" t="s">
        <v>91</v>
      </c>
      <c r="C38" s="331"/>
      <c r="D38" s="224">
        <v>2007</v>
      </c>
      <c r="E38" s="197" t="s">
        <v>94</v>
      </c>
      <c r="F38" s="220">
        <v>31</v>
      </c>
    </row>
    <row r="39" spans="1:5" ht="15.75">
      <c r="A39" s="127"/>
      <c r="B39" s="133"/>
      <c r="C39" s="133"/>
      <c r="D39" s="127"/>
      <c r="E39" s="127"/>
    </row>
    <row r="40" spans="1:5" ht="15.75">
      <c r="A40" s="127"/>
      <c r="B40" s="133"/>
      <c r="C40" s="133"/>
      <c r="D40" s="127"/>
      <c r="E40" s="127"/>
    </row>
  </sheetData>
  <sheetProtection/>
  <mergeCells count="20">
    <mergeCell ref="B33:C33"/>
    <mergeCell ref="B19:C19"/>
    <mergeCell ref="B20:C20"/>
    <mergeCell ref="B25:C25"/>
    <mergeCell ref="B30:C30"/>
    <mergeCell ref="B32:C32"/>
    <mergeCell ref="B28:C28"/>
    <mergeCell ref="B27:C27"/>
    <mergeCell ref="B21:C21"/>
    <mergeCell ref="B23:C23"/>
    <mergeCell ref="B38:C38"/>
    <mergeCell ref="B31:C31"/>
    <mergeCell ref="B22:C22"/>
    <mergeCell ref="B24:C24"/>
    <mergeCell ref="B37:C37"/>
    <mergeCell ref="B36:C36"/>
    <mergeCell ref="B26:C26"/>
    <mergeCell ref="B35:C35"/>
    <mergeCell ref="B29:C29"/>
    <mergeCell ref="B34:C3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8"/>
  <sheetViews>
    <sheetView zoomScalePageLayoutView="0" workbookViewId="0" topLeftCell="A82">
      <selection activeCell="V61" sqref="V61"/>
    </sheetView>
  </sheetViews>
  <sheetFormatPr defaultColWidth="9.00390625" defaultRowHeight="12.75"/>
  <cols>
    <col min="1" max="1" width="3.75390625" style="2" customWidth="1"/>
    <col min="2" max="2" width="3.875" style="104" customWidth="1"/>
    <col min="3" max="3" width="16.125" style="4" customWidth="1"/>
    <col min="4" max="4" width="4.25390625" style="4" customWidth="1"/>
    <col min="5" max="5" width="14.625" style="4" customWidth="1"/>
    <col min="6" max="12" width="4.25390625" style="4" customWidth="1"/>
    <col min="13" max="13" width="7.75390625" style="4" customWidth="1"/>
    <col min="14" max="14" width="6.625" style="14" customWidth="1"/>
    <col min="15" max="15" width="5.375" style="34" customWidth="1"/>
    <col min="16" max="16" width="5.75390625" style="17" customWidth="1"/>
    <col min="17" max="17" width="7.125" style="4" customWidth="1"/>
    <col min="18" max="18" width="17.625" style="4" customWidth="1"/>
    <col min="19" max="19" width="4.125" style="2" bestFit="1" customWidth="1"/>
    <col min="20" max="20" width="3.625" style="29" bestFit="1" customWidth="1"/>
    <col min="21" max="21" width="22.625" style="29" bestFit="1" customWidth="1"/>
    <col min="22" max="22" width="5.875" style="29" bestFit="1" customWidth="1"/>
    <col min="23" max="23" width="26.375" style="29" customWidth="1"/>
    <col min="24" max="25" width="9.125" style="29" customWidth="1"/>
    <col min="26" max="16384" width="9.125" style="2" customWidth="1"/>
  </cols>
  <sheetData>
    <row r="1" spans="1:4" s="25" customFormat="1" ht="14.25" customHeight="1">
      <c r="A1" s="33" t="s">
        <v>78</v>
      </c>
      <c r="B1" s="59"/>
      <c r="C1" s="60"/>
      <c r="D1" s="61"/>
    </row>
    <row r="2" spans="1:4" s="26" customFormat="1" ht="15.75">
      <c r="A2" s="33" t="s">
        <v>86</v>
      </c>
      <c r="B2" s="32"/>
      <c r="C2" s="62"/>
      <c r="D2" s="62"/>
    </row>
    <row r="3" spans="1:4" s="25" customFormat="1" ht="15">
      <c r="A3" s="33" t="s">
        <v>87</v>
      </c>
      <c r="B3" s="59"/>
      <c r="C3" s="63"/>
      <c r="D3" s="61"/>
    </row>
    <row r="4" spans="1:14" s="25" customFormat="1" ht="15">
      <c r="A4" s="33"/>
      <c r="B4" s="100"/>
      <c r="C4" s="63"/>
      <c r="D4" s="61"/>
      <c r="E4" s="31"/>
      <c r="N4" s="73"/>
    </row>
    <row r="5" spans="1:14" s="26" customFormat="1" ht="15.75">
      <c r="A5" s="33" t="s">
        <v>26</v>
      </c>
      <c r="B5" s="101"/>
      <c r="C5" s="32"/>
      <c r="D5" s="65"/>
      <c r="E5" s="32"/>
      <c r="N5" s="27"/>
    </row>
    <row r="6" spans="1:14" s="25" customFormat="1" ht="15">
      <c r="A6" s="33" t="s">
        <v>28</v>
      </c>
      <c r="B6" s="100"/>
      <c r="C6" s="60"/>
      <c r="D6" s="61"/>
      <c r="E6" s="31"/>
      <c r="N6" s="73"/>
    </row>
    <row r="7" spans="1:2" s="31" customFormat="1" ht="11.25">
      <c r="A7" s="33"/>
      <c r="B7" s="102"/>
    </row>
    <row r="8" spans="1:4" s="31" customFormat="1" ht="11.25">
      <c r="A8" s="66" t="s">
        <v>29</v>
      </c>
      <c r="B8" s="103"/>
      <c r="D8" s="67" t="s">
        <v>44</v>
      </c>
    </row>
    <row r="9" spans="1:4" s="31" customFormat="1" ht="11.25">
      <c r="A9" s="66" t="s">
        <v>27</v>
      </c>
      <c r="B9" s="103"/>
      <c r="D9" s="67" t="s">
        <v>77</v>
      </c>
    </row>
    <row r="10" spans="2:25" s="4" customFormat="1" ht="11.25">
      <c r="B10" s="104"/>
      <c r="N10" s="14"/>
      <c r="O10" s="34"/>
      <c r="P10" s="17"/>
      <c r="T10" s="68"/>
      <c r="U10" s="68"/>
      <c r="V10" s="68"/>
      <c r="W10" s="68"/>
      <c r="X10" s="68"/>
      <c r="Y10" s="68"/>
    </row>
    <row r="12" spans="1:5" ht="12.75">
      <c r="A12" s="104" t="s">
        <v>79</v>
      </c>
      <c r="B12" s="4"/>
      <c r="D12" s="104"/>
      <c r="E12" s="4" t="s">
        <v>32</v>
      </c>
    </row>
    <row r="13" spans="1:5" ht="12.75">
      <c r="A13" s="104">
        <v>1</v>
      </c>
      <c r="B13" s="4" t="s">
        <v>144</v>
      </c>
      <c r="D13" s="4">
        <v>1</v>
      </c>
      <c r="E13" s="4" t="s">
        <v>152</v>
      </c>
    </row>
    <row r="14" spans="1:5" ht="12.75">
      <c r="A14" s="104">
        <v>2</v>
      </c>
      <c r="B14" s="4" t="s">
        <v>145</v>
      </c>
      <c r="D14" s="4">
        <v>2</v>
      </c>
      <c r="E14" s="4" t="s">
        <v>153</v>
      </c>
    </row>
    <row r="15" spans="1:5" ht="12.75">
      <c r="A15" s="104">
        <v>3</v>
      </c>
      <c r="B15" s="4" t="s">
        <v>147</v>
      </c>
      <c r="D15" s="4">
        <v>3</v>
      </c>
      <c r="E15" s="4" t="s">
        <v>151</v>
      </c>
    </row>
    <row r="16" spans="1:5" ht="12.75">
      <c r="A16" s="104">
        <v>4</v>
      </c>
      <c r="B16" s="104" t="s">
        <v>146</v>
      </c>
      <c r="D16" s="4">
        <v>4</v>
      </c>
      <c r="E16" s="4" t="s">
        <v>154</v>
      </c>
    </row>
    <row r="17" spans="1:4" ht="12.75">
      <c r="A17" s="104">
        <v>5</v>
      </c>
      <c r="B17" s="4" t="s">
        <v>148</v>
      </c>
      <c r="D17" s="4">
        <v>5</v>
      </c>
    </row>
    <row r="18" spans="1:4" ht="12.75">
      <c r="A18" s="104">
        <v>6</v>
      </c>
      <c r="B18" s="4" t="s">
        <v>149</v>
      </c>
      <c r="D18" s="4">
        <v>6</v>
      </c>
    </row>
    <row r="19" spans="1:2" ht="12.75">
      <c r="A19" s="104">
        <v>7</v>
      </c>
      <c r="B19" s="4" t="s">
        <v>150</v>
      </c>
    </row>
    <row r="20" spans="2:25" s="28" customFormat="1" ht="12.75">
      <c r="B20" s="10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8"/>
      <c r="O20" s="35"/>
      <c r="P20" s="23"/>
      <c r="Q20" s="5"/>
      <c r="R20" s="5"/>
      <c r="T20" s="30"/>
      <c r="U20" s="30"/>
      <c r="V20" s="30"/>
      <c r="W20" s="30"/>
      <c r="X20" s="30"/>
      <c r="Y20" s="30"/>
    </row>
    <row r="21" spans="2:25" s="28" customFormat="1" ht="12.75">
      <c r="B21" s="106" t="s">
        <v>33</v>
      </c>
      <c r="C21" s="71"/>
      <c r="D21" s="13"/>
      <c r="E21" s="13"/>
      <c r="F21" s="21" t="s">
        <v>2</v>
      </c>
      <c r="G21" s="5"/>
      <c r="H21" s="5"/>
      <c r="I21" s="5"/>
      <c r="J21" s="5"/>
      <c r="K21" s="5"/>
      <c r="L21" s="5"/>
      <c r="M21" s="5"/>
      <c r="N21" s="18"/>
      <c r="O21" s="35"/>
      <c r="P21" s="23"/>
      <c r="Q21" s="5"/>
      <c r="R21" s="5"/>
      <c r="T21" s="30"/>
      <c r="U21" s="30"/>
      <c r="V21" s="30"/>
      <c r="W21" s="30"/>
      <c r="X21" s="30"/>
      <c r="Y21" s="30"/>
    </row>
    <row r="22" spans="2:25" s="28" customFormat="1" ht="12.75">
      <c r="B22" s="107">
        <v>101</v>
      </c>
      <c r="C22" s="322" t="s">
        <v>73</v>
      </c>
      <c r="D22" s="322"/>
      <c r="E22" s="322"/>
      <c r="F22" s="36">
        <v>1.6</v>
      </c>
      <c r="G22" s="5"/>
      <c r="H22" s="5"/>
      <c r="I22" s="5"/>
      <c r="J22" s="5"/>
      <c r="K22" s="5"/>
      <c r="L22" s="5"/>
      <c r="M22" s="5"/>
      <c r="N22" s="18"/>
      <c r="O22" s="35"/>
      <c r="P22" s="23"/>
      <c r="Q22" s="5"/>
      <c r="R22" s="5"/>
      <c r="T22" s="30"/>
      <c r="U22" s="30"/>
      <c r="V22" s="30"/>
      <c r="W22" s="30"/>
      <c r="X22" s="30"/>
      <c r="Y22" s="30"/>
    </row>
    <row r="23" spans="2:25" s="28" customFormat="1" ht="12.75">
      <c r="B23" s="107">
        <v>301</v>
      </c>
      <c r="C23" s="323" t="s">
        <v>74</v>
      </c>
      <c r="D23" s="323"/>
      <c r="E23" s="323"/>
      <c r="F23" s="37">
        <v>2</v>
      </c>
      <c r="G23" s="5"/>
      <c r="H23" s="5"/>
      <c r="I23" s="5"/>
      <c r="J23" s="5"/>
      <c r="K23" s="5"/>
      <c r="L23" s="5"/>
      <c r="M23" s="5"/>
      <c r="N23" s="18"/>
      <c r="O23" s="35"/>
      <c r="P23" s="23"/>
      <c r="Q23" s="5"/>
      <c r="R23" s="5"/>
      <c r="T23" s="30"/>
      <c r="U23" s="30"/>
      <c r="V23" s="30"/>
      <c r="W23" s="30"/>
      <c r="X23" s="30"/>
      <c r="Y23" s="30"/>
    </row>
    <row r="24" spans="2:25" s="28" customFormat="1" ht="12.75">
      <c r="B24" s="107">
        <v>311</v>
      </c>
      <c r="C24" s="323" t="s">
        <v>75</v>
      </c>
      <c r="D24" s="323"/>
      <c r="E24" s="323"/>
      <c r="F24" s="36">
        <v>1.8</v>
      </c>
      <c r="G24" s="5"/>
      <c r="H24" s="5"/>
      <c r="I24" s="5"/>
      <c r="J24" s="5"/>
      <c r="K24" s="5"/>
      <c r="L24" s="5"/>
      <c r="M24" s="5"/>
      <c r="N24" s="18"/>
      <c r="O24" s="35"/>
      <c r="P24" s="23"/>
      <c r="Q24" s="5"/>
      <c r="R24" s="5"/>
      <c r="T24" s="30"/>
      <c r="U24" s="30"/>
      <c r="V24" s="30"/>
      <c r="W24" s="30"/>
      <c r="X24" s="30"/>
      <c r="Y24" s="30"/>
    </row>
    <row r="25" spans="2:25" s="28" customFormat="1" ht="13.5" thickBot="1">
      <c r="B25" s="107">
        <v>360</v>
      </c>
      <c r="C25" s="322" t="s">
        <v>76</v>
      </c>
      <c r="D25" s="322"/>
      <c r="E25" s="322"/>
      <c r="F25" s="70">
        <v>2.1</v>
      </c>
      <c r="G25" s="5"/>
      <c r="H25" s="5"/>
      <c r="I25" s="5"/>
      <c r="J25" s="5"/>
      <c r="K25" s="5"/>
      <c r="L25" s="5"/>
      <c r="M25" s="5"/>
      <c r="N25" s="18"/>
      <c r="O25" s="35"/>
      <c r="P25" s="23"/>
      <c r="Q25" s="5"/>
      <c r="R25" s="5"/>
      <c r="T25" s="30"/>
      <c r="U25" s="30"/>
      <c r="V25" s="30"/>
      <c r="W25" s="30"/>
      <c r="X25" s="30"/>
      <c r="Y25" s="30"/>
    </row>
    <row r="26" spans="2:25" s="28" customFormat="1" ht="12.75">
      <c r="B26" s="105"/>
      <c r="C26" s="5"/>
      <c r="D26" s="5"/>
      <c r="E26" s="5"/>
      <c r="F26" s="57">
        <f>SUM(F22:F25)</f>
        <v>7.5</v>
      </c>
      <c r="G26" s="5"/>
      <c r="H26" s="5"/>
      <c r="I26" s="5"/>
      <c r="J26" s="5"/>
      <c r="K26" s="5"/>
      <c r="L26" s="5"/>
      <c r="M26" s="5"/>
      <c r="N26" s="18"/>
      <c r="O26" s="35"/>
      <c r="P26" s="23"/>
      <c r="Q26" s="5"/>
      <c r="R26" s="5"/>
      <c r="T26" s="30"/>
      <c r="U26" s="30"/>
      <c r="V26" s="30"/>
      <c r="W26" s="30"/>
      <c r="X26" s="30"/>
      <c r="Y26" s="30"/>
    </row>
    <row r="27" spans="2:25" s="28" customFormat="1" ht="12.75">
      <c r="B27" s="10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8"/>
      <c r="O27" s="35"/>
      <c r="P27" s="23"/>
      <c r="Q27" s="5"/>
      <c r="R27" s="5"/>
      <c r="T27" s="30"/>
      <c r="U27" s="30"/>
      <c r="V27" s="30"/>
      <c r="W27" s="30"/>
      <c r="X27" s="30"/>
      <c r="Y27" s="30"/>
    </row>
    <row r="28" spans="2:25" s="28" customFormat="1" ht="13.5" thickBot="1">
      <c r="B28" s="108" t="s">
        <v>0</v>
      </c>
      <c r="C28" s="38" t="s">
        <v>3</v>
      </c>
      <c r="D28" s="38" t="s">
        <v>4</v>
      </c>
      <c r="E28" s="38" t="s">
        <v>1</v>
      </c>
      <c r="F28" s="321" t="s">
        <v>5</v>
      </c>
      <c r="G28" s="321"/>
      <c r="H28" s="321"/>
      <c r="I28" s="321"/>
      <c r="J28" s="321"/>
      <c r="K28" s="321"/>
      <c r="L28" s="187"/>
      <c r="M28" s="38" t="s">
        <v>6</v>
      </c>
      <c r="N28" s="39" t="s">
        <v>7</v>
      </c>
      <c r="O28" s="40" t="s">
        <v>8</v>
      </c>
      <c r="P28" s="41" t="s">
        <v>9</v>
      </c>
      <c r="Q28" s="38" t="s">
        <v>10</v>
      </c>
      <c r="R28" s="5"/>
      <c r="T28" s="30"/>
      <c r="U28" s="30"/>
      <c r="V28" s="30"/>
      <c r="W28" s="30"/>
      <c r="X28" s="30"/>
      <c r="Y28" s="30"/>
    </row>
    <row r="29" spans="2:25" s="28" customFormat="1" ht="13.5" thickTop="1">
      <c r="B29" s="69">
        <v>1</v>
      </c>
      <c r="C29" s="136" t="s">
        <v>54</v>
      </c>
      <c r="D29" s="137" t="s">
        <v>93</v>
      </c>
      <c r="E29" s="138" t="s">
        <v>108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L29" s="5"/>
      <c r="M29" s="22"/>
      <c r="N29" s="18"/>
      <c r="O29" s="35"/>
      <c r="P29" s="23"/>
      <c r="Q29" s="24">
        <f>SUM(P30:P33)/7.5*10</f>
        <v>45.013333333333335</v>
      </c>
      <c r="R29" s="5"/>
      <c r="T29" s="30"/>
      <c r="U29" s="30"/>
      <c r="V29" s="30"/>
      <c r="W29" s="30"/>
      <c r="X29" s="30"/>
      <c r="Y29" s="30"/>
    </row>
    <row r="30" spans="2:25" s="28" customFormat="1" ht="12.75">
      <c r="B30" s="105"/>
      <c r="C30" s="5"/>
      <c r="D30" s="5"/>
      <c r="E30" s="5"/>
      <c r="F30" s="5">
        <v>4.5</v>
      </c>
      <c r="G30" s="5">
        <v>4.6</v>
      </c>
      <c r="H30" s="5">
        <v>4.6</v>
      </c>
      <c r="I30" s="5">
        <v>4.6</v>
      </c>
      <c r="J30" s="5">
        <v>4.6</v>
      </c>
      <c r="K30" s="5">
        <v>4.6</v>
      </c>
      <c r="L30" s="5">
        <v>4.5</v>
      </c>
      <c r="M30" s="22">
        <f>((SUM(F30:L30)-MAX(F30:L30)-MIN(F30:L30)))/5</f>
        <v>4.58</v>
      </c>
      <c r="N30" s="36">
        <v>1.6</v>
      </c>
      <c r="O30" s="35"/>
      <c r="P30" s="23">
        <f>M30*N30</f>
        <v>7.328</v>
      </c>
      <c r="Q30" s="5"/>
      <c r="R30" s="5"/>
      <c r="T30" s="30"/>
      <c r="U30" s="30"/>
      <c r="V30" s="30"/>
      <c r="W30" s="30"/>
      <c r="X30" s="30"/>
      <c r="Y30" s="30"/>
    </row>
    <row r="31" spans="2:25" s="28" customFormat="1" ht="12.75">
      <c r="B31" s="105"/>
      <c r="C31" s="5"/>
      <c r="D31" s="5"/>
      <c r="E31" s="5"/>
      <c r="F31" s="5">
        <v>4.5</v>
      </c>
      <c r="G31" s="5">
        <v>4.7</v>
      </c>
      <c r="H31" s="5">
        <v>4.5</v>
      </c>
      <c r="I31" s="5">
        <v>4.6</v>
      </c>
      <c r="J31" s="5">
        <v>4.6</v>
      </c>
      <c r="K31" s="5">
        <v>4.5</v>
      </c>
      <c r="L31" s="5">
        <v>4.5</v>
      </c>
      <c r="M31" s="22">
        <f>((SUM(F31:L31)-MAX(F31:L31)-MIN(F31:L31)))/5</f>
        <v>4.54</v>
      </c>
      <c r="N31" s="37">
        <v>2</v>
      </c>
      <c r="O31" s="35"/>
      <c r="P31" s="23">
        <f>M31*N31</f>
        <v>9.08</v>
      </c>
      <c r="Q31" s="5"/>
      <c r="R31" s="5"/>
      <c r="T31" s="30"/>
      <c r="U31" s="30"/>
      <c r="V31" s="30"/>
      <c r="W31" s="30"/>
      <c r="X31" s="30"/>
      <c r="Y31" s="30"/>
    </row>
    <row r="32" spans="2:25" s="28" customFormat="1" ht="12.75">
      <c r="B32" s="105"/>
      <c r="C32" s="5"/>
      <c r="D32" s="5"/>
      <c r="E32" s="5"/>
      <c r="F32" s="5">
        <v>4.3</v>
      </c>
      <c r="G32" s="5">
        <v>4.4</v>
      </c>
      <c r="H32" s="5">
        <v>4.5</v>
      </c>
      <c r="I32" s="5">
        <v>4.5</v>
      </c>
      <c r="J32" s="5">
        <v>4.5</v>
      </c>
      <c r="K32" s="5">
        <v>4.5</v>
      </c>
      <c r="L32" s="5">
        <v>4.4</v>
      </c>
      <c r="M32" s="22">
        <f>((SUM(F32:L32)-MAX(F32:L32)-MIN(F32:L32)))/5</f>
        <v>4.46</v>
      </c>
      <c r="N32" s="36">
        <v>1.8</v>
      </c>
      <c r="O32" s="35"/>
      <c r="P32" s="23">
        <f>M32*N32</f>
        <v>8.028</v>
      </c>
      <c r="Q32" s="5"/>
      <c r="R32" s="5"/>
      <c r="T32" s="30"/>
      <c r="U32" s="30"/>
      <c r="V32" s="30"/>
      <c r="W32" s="30"/>
      <c r="X32" s="30"/>
      <c r="Y32" s="30"/>
    </row>
    <row r="33" spans="2:25" s="28" customFormat="1" ht="13.5" thickBot="1">
      <c r="B33" s="109"/>
      <c r="C33" s="45"/>
      <c r="D33" s="45"/>
      <c r="E33" s="45"/>
      <c r="F33" s="45">
        <v>4.3</v>
      </c>
      <c r="G33" s="45">
        <v>4.5</v>
      </c>
      <c r="H33" s="45">
        <v>4.4</v>
      </c>
      <c r="I33" s="45">
        <v>4.6</v>
      </c>
      <c r="J33" s="45">
        <v>4.4</v>
      </c>
      <c r="K33" s="45">
        <v>4.5</v>
      </c>
      <c r="L33" s="5">
        <v>4.4</v>
      </c>
      <c r="M33" s="22">
        <f>((SUM(F33:L33)-MAX(F33:L33)-MIN(F33:L33)))/5</f>
        <v>4.4399999999999995</v>
      </c>
      <c r="N33" s="70">
        <v>2.1</v>
      </c>
      <c r="O33" s="47"/>
      <c r="P33" s="48">
        <f>M33*N33</f>
        <v>9.324</v>
      </c>
      <c r="Q33" s="45"/>
      <c r="R33" s="5"/>
      <c r="T33" s="30"/>
      <c r="U33" s="30"/>
      <c r="V33" s="30"/>
      <c r="W33" s="30"/>
      <c r="X33" s="30"/>
      <c r="Y33" s="30"/>
    </row>
    <row r="34" spans="2:25" s="28" customFormat="1" ht="12.75">
      <c r="B34" s="69">
        <f>B29+1</f>
        <v>2</v>
      </c>
      <c r="C34" s="140" t="s">
        <v>110</v>
      </c>
      <c r="D34" s="141" t="s">
        <v>98</v>
      </c>
      <c r="E34" s="142" t="s">
        <v>55</v>
      </c>
      <c r="F34" s="5">
        <v>1</v>
      </c>
      <c r="G34" s="5">
        <v>2</v>
      </c>
      <c r="H34" s="5">
        <v>3</v>
      </c>
      <c r="I34" s="5">
        <v>4</v>
      </c>
      <c r="J34" s="5">
        <v>5</v>
      </c>
      <c r="K34" s="5">
        <v>6</v>
      </c>
      <c r="L34" s="5"/>
      <c r="M34" s="22"/>
      <c r="N34" s="18"/>
      <c r="O34" s="35"/>
      <c r="P34" s="23"/>
      <c r="Q34" s="24">
        <f>SUM(P35:P38)/7.5*10</f>
        <v>48.58666666666667</v>
      </c>
      <c r="R34" s="5"/>
      <c r="T34" s="30"/>
      <c r="U34" s="30"/>
      <c r="V34" s="30"/>
      <c r="W34" s="30"/>
      <c r="X34" s="30"/>
      <c r="Y34" s="30"/>
    </row>
    <row r="35" spans="2:25" s="28" customFormat="1" ht="12.75">
      <c r="B35" s="105"/>
      <c r="C35" s="5"/>
      <c r="D35" s="5"/>
      <c r="E35" s="5"/>
      <c r="F35" s="5">
        <v>4.4</v>
      </c>
      <c r="G35" s="5">
        <v>4.6</v>
      </c>
      <c r="H35" s="5">
        <v>4.7</v>
      </c>
      <c r="I35" s="5">
        <v>4.3</v>
      </c>
      <c r="J35" s="5">
        <v>5</v>
      </c>
      <c r="K35" s="5">
        <v>5</v>
      </c>
      <c r="L35" s="5">
        <v>4.6</v>
      </c>
      <c r="M35" s="22">
        <f>((SUM(F35:L35)-MAX(F35:L35)-MIN(F35:L35)))/5</f>
        <v>4.66</v>
      </c>
      <c r="N35" s="36">
        <v>1.6</v>
      </c>
      <c r="O35" s="35"/>
      <c r="P35" s="23">
        <f>M35*N35</f>
        <v>7.456</v>
      </c>
      <c r="Q35" s="5"/>
      <c r="R35" s="5"/>
      <c r="T35" s="30"/>
      <c r="U35" s="30"/>
      <c r="V35" s="30"/>
      <c r="W35" s="30"/>
      <c r="X35" s="30"/>
      <c r="Y35" s="30"/>
    </row>
    <row r="36" spans="2:25" s="28" customFormat="1" ht="12.75">
      <c r="B36" s="105"/>
      <c r="C36" s="5"/>
      <c r="D36" s="5"/>
      <c r="E36" s="5"/>
      <c r="F36" s="5">
        <v>5.7</v>
      </c>
      <c r="G36" s="5">
        <v>5.8</v>
      </c>
      <c r="H36" s="5">
        <v>5.7</v>
      </c>
      <c r="I36" s="5">
        <v>5.8</v>
      </c>
      <c r="J36" s="5">
        <v>5.8</v>
      </c>
      <c r="K36" s="5">
        <v>5.8</v>
      </c>
      <c r="L36" s="5">
        <v>5.8</v>
      </c>
      <c r="M36" s="22">
        <f>((SUM(F36:L36)-MAX(F36:L36)-MIN(F36:L36)))/5</f>
        <v>5.78</v>
      </c>
      <c r="N36" s="37">
        <v>2</v>
      </c>
      <c r="O36" s="35"/>
      <c r="P36" s="23">
        <f>M36*N36</f>
        <v>11.56</v>
      </c>
      <c r="Q36" s="5"/>
      <c r="R36" s="5"/>
      <c r="T36" s="30"/>
      <c r="U36" s="30"/>
      <c r="V36" s="30"/>
      <c r="W36" s="30"/>
      <c r="X36" s="30"/>
      <c r="Y36" s="30"/>
    </row>
    <row r="37" spans="2:25" s="28" customFormat="1" ht="12.75">
      <c r="B37" s="105"/>
      <c r="C37" s="5"/>
      <c r="D37" s="5"/>
      <c r="E37" s="5"/>
      <c r="F37" s="5">
        <v>4.5</v>
      </c>
      <c r="G37" s="5">
        <v>4.5</v>
      </c>
      <c r="H37" s="5">
        <v>4.5</v>
      </c>
      <c r="I37" s="5">
        <v>4.5</v>
      </c>
      <c r="J37" s="5">
        <v>4.6</v>
      </c>
      <c r="K37" s="5">
        <v>4.3</v>
      </c>
      <c r="L37" s="5">
        <v>4.5</v>
      </c>
      <c r="M37" s="22">
        <f>((SUM(F37:L37)-MAX(F37:L37)-MIN(F37:L37)))/5</f>
        <v>4.500000000000001</v>
      </c>
      <c r="N37" s="36">
        <v>1.8</v>
      </c>
      <c r="O37" s="35"/>
      <c r="P37" s="23">
        <f>M37*N37</f>
        <v>8.100000000000001</v>
      </c>
      <c r="Q37" s="5"/>
      <c r="R37" s="5"/>
      <c r="T37" s="30"/>
      <c r="U37" s="30"/>
      <c r="V37" s="30"/>
      <c r="W37" s="30"/>
      <c r="X37" s="30"/>
      <c r="Y37" s="30"/>
    </row>
    <row r="38" spans="2:25" s="28" customFormat="1" ht="13.5" thickBot="1">
      <c r="B38" s="109"/>
      <c r="C38" s="45"/>
      <c r="D38" s="45"/>
      <c r="E38" s="45"/>
      <c r="F38" s="45">
        <v>4.6</v>
      </c>
      <c r="G38" s="45">
        <v>4.4</v>
      </c>
      <c r="H38" s="45">
        <v>4.4</v>
      </c>
      <c r="I38" s="45">
        <v>4.5</v>
      </c>
      <c r="J38" s="45">
        <v>4.5</v>
      </c>
      <c r="K38" s="45">
        <v>4.4</v>
      </c>
      <c r="L38" s="45">
        <v>4.3</v>
      </c>
      <c r="M38" s="22">
        <f>((SUM(F38:L38)-MAX(F38:L38)-MIN(F38:L38)))/5</f>
        <v>4.4399999999999995</v>
      </c>
      <c r="N38" s="70">
        <v>2.1</v>
      </c>
      <c r="O38" s="47"/>
      <c r="P38" s="48">
        <f>M38*N38</f>
        <v>9.324</v>
      </c>
      <c r="Q38" s="45"/>
      <c r="R38" s="5"/>
      <c r="T38" s="30"/>
      <c r="U38" s="30"/>
      <c r="V38" s="30"/>
      <c r="W38" s="30"/>
      <c r="X38" s="30"/>
      <c r="Y38" s="30"/>
    </row>
    <row r="39" spans="2:25" s="28" customFormat="1" ht="12.75">
      <c r="B39" s="69">
        <f>B34+1</f>
        <v>3</v>
      </c>
      <c r="C39" s="140" t="s">
        <v>53</v>
      </c>
      <c r="D39" s="141" t="s">
        <v>93</v>
      </c>
      <c r="E39" s="142" t="s">
        <v>108</v>
      </c>
      <c r="F39" s="5">
        <v>1</v>
      </c>
      <c r="G39" s="5">
        <v>2</v>
      </c>
      <c r="H39" s="5">
        <v>3</v>
      </c>
      <c r="I39" s="5">
        <v>4</v>
      </c>
      <c r="J39" s="5">
        <v>5</v>
      </c>
      <c r="K39" s="5">
        <v>6</v>
      </c>
      <c r="L39" s="5"/>
      <c r="M39" s="22"/>
      <c r="N39" s="18"/>
      <c r="O39" s="35"/>
      <c r="P39" s="23"/>
      <c r="Q39" s="24">
        <f>SUM(P40:P43)/7.5*10</f>
        <v>48.52533333333333</v>
      </c>
      <c r="R39" s="5"/>
      <c r="T39" s="30"/>
      <c r="U39" s="30"/>
      <c r="V39" s="30"/>
      <c r="W39" s="30"/>
      <c r="X39" s="30"/>
      <c r="Y39" s="30"/>
    </row>
    <row r="40" spans="2:25" s="28" customFormat="1" ht="12.75">
      <c r="B40" s="105"/>
      <c r="C40" s="5"/>
      <c r="D40" s="5"/>
      <c r="E40" s="5"/>
      <c r="F40" s="5">
        <v>4.7</v>
      </c>
      <c r="G40" s="5">
        <v>4.9</v>
      </c>
      <c r="H40" s="5">
        <v>4.4</v>
      </c>
      <c r="I40" s="5">
        <v>4.9</v>
      </c>
      <c r="J40" s="5">
        <v>4.7</v>
      </c>
      <c r="K40" s="5">
        <v>5</v>
      </c>
      <c r="L40" s="5">
        <v>5</v>
      </c>
      <c r="M40" s="22">
        <f>((SUM(F40:L40)-MAX(F40:L40)-MIN(F40:L40)))/5</f>
        <v>4.840000000000001</v>
      </c>
      <c r="N40" s="36">
        <v>1.6</v>
      </c>
      <c r="O40" s="35"/>
      <c r="P40" s="23">
        <f>M40*N40</f>
        <v>7.7440000000000015</v>
      </c>
      <c r="Q40" s="5"/>
      <c r="R40" s="5"/>
      <c r="T40" s="30"/>
      <c r="U40" s="30"/>
      <c r="V40" s="30"/>
      <c r="W40" s="30"/>
      <c r="X40" s="30"/>
      <c r="Y40" s="30"/>
    </row>
    <row r="41" spans="2:25" s="28" customFormat="1" ht="12.75">
      <c r="B41" s="105"/>
      <c r="C41" s="5"/>
      <c r="D41" s="5"/>
      <c r="E41" s="5"/>
      <c r="F41" s="5">
        <v>5</v>
      </c>
      <c r="G41" s="5">
        <v>5.1</v>
      </c>
      <c r="H41" s="5">
        <v>4.8</v>
      </c>
      <c r="I41" s="5">
        <v>4.9</v>
      </c>
      <c r="J41" s="5">
        <v>5</v>
      </c>
      <c r="K41" s="5">
        <v>4.9</v>
      </c>
      <c r="L41" s="5">
        <v>4.8</v>
      </c>
      <c r="M41" s="22">
        <f>((SUM(F41:L41)-MAX(F41:L41)-MIN(F41:L41)))/5</f>
        <v>4.919999999999998</v>
      </c>
      <c r="N41" s="37">
        <v>2</v>
      </c>
      <c r="O41" s="35"/>
      <c r="P41" s="23">
        <f>M41*N41</f>
        <v>9.839999999999996</v>
      </c>
      <c r="Q41" s="5"/>
      <c r="R41" s="5"/>
      <c r="T41" s="30"/>
      <c r="U41" s="30"/>
      <c r="V41" s="30"/>
      <c r="W41" s="30"/>
      <c r="X41" s="30"/>
      <c r="Y41" s="30"/>
    </row>
    <row r="42" spans="2:25" s="28" customFormat="1" ht="12.75">
      <c r="B42" s="105"/>
      <c r="C42" s="5"/>
      <c r="D42" s="5"/>
      <c r="E42" s="5"/>
      <c r="F42" s="5">
        <v>4.6</v>
      </c>
      <c r="G42" s="5">
        <v>4.7</v>
      </c>
      <c r="H42" s="5">
        <v>4.6</v>
      </c>
      <c r="I42" s="5">
        <v>5</v>
      </c>
      <c r="J42" s="5">
        <v>4.8</v>
      </c>
      <c r="K42" s="5">
        <v>5.1</v>
      </c>
      <c r="L42" s="5">
        <v>4.8</v>
      </c>
      <c r="M42" s="22">
        <f>((SUM(F42:L42)-MAX(F42:L42)-MIN(F42:L42)))/5</f>
        <v>4.7799999999999985</v>
      </c>
      <c r="N42" s="36">
        <v>1.8</v>
      </c>
      <c r="O42" s="35"/>
      <c r="P42" s="23">
        <f>M42*N42</f>
        <v>8.603999999999997</v>
      </c>
      <c r="Q42" s="5"/>
      <c r="R42" s="5"/>
      <c r="T42" s="30"/>
      <c r="U42" s="30"/>
      <c r="V42" s="30"/>
      <c r="W42" s="30"/>
      <c r="X42" s="30"/>
      <c r="Y42" s="30"/>
    </row>
    <row r="43" spans="2:25" s="28" customFormat="1" ht="13.5" thickBot="1">
      <c r="B43" s="109"/>
      <c r="C43" s="45"/>
      <c r="D43" s="45"/>
      <c r="E43" s="45"/>
      <c r="F43" s="45">
        <v>4.8</v>
      </c>
      <c r="G43" s="45">
        <v>4.8</v>
      </c>
      <c r="H43" s="45">
        <v>5</v>
      </c>
      <c r="I43" s="45">
        <v>4.9</v>
      </c>
      <c r="J43" s="45">
        <v>4.8</v>
      </c>
      <c r="K43" s="45">
        <v>5</v>
      </c>
      <c r="L43" s="45">
        <v>4.8</v>
      </c>
      <c r="M43" s="22">
        <f>((SUM(F43:L43)-MAX(F43:L43)-MIN(F43:L43)))/5</f>
        <v>4.86</v>
      </c>
      <c r="N43" s="70">
        <v>2.1</v>
      </c>
      <c r="O43" s="47"/>
      <c r="P43" s="48">
        <f>M43*N43</f>
        <v>10.206000000000001</v>
      </c>
      <c r="Q43" s="45"/>
      <c r="R43" s="5"/>
      <c r="T43" s="30"/>
      <c r="U43" s="30"/>
      <c r="V43" s="30"/>
      <c r="W43" s="30"/>
      <c r="X43" s="30"/>
      <c r="Y43" s="30"/>
    </row>
    <row r="44" spans="2:25" s="28" customFormat="1" ht="12.75">
      <c r="B44" s="69">
        <f>B39+1</f>
        <v>4</v>
      </c>
      <c r="C44" s="143" t="s">
        <v>111</v>
      </c>
      <c r="D44" s="139">
        <v>2006</v>
      </c>
      <c r="E44" s="144" t="s">
        <v>112</v>
      </c>
      <c r="F44" s="5">
        <v>1</v>
      </c>
      <c r="G44" s="5">
        <v>2</v>
      </c>
      <c r="H44" s="5">
        <v>3</v>
      </c>
      <c r="I44" s="5">
        <v>4</v>
      </c>
      <c r="J44" s="5">
        <v>5</v>
      </c>
      <c r="K44" s="5">
        <v>6</v>
      </c>
      <c r="L44" s="5"/>
      <c r="M44" s="22"/>
      <c r="N44" s="18"/>
      <c r="O44" s="35"/>
      <c r="P44" s="23"/>
      <c r="Q44" s="24">
        <f>SUM(P45:P48)/7.5*10</f>
        <v>48.072</v>
      </c>
      <c r="R44" s="5"/>
      <c r="T44" s="30"/>
      <c r="U44" s="30"/>
      <c r="V44" s="30"/>
      <c r="W44" s="30"/>
      <c r="X44" s="30"/>
      <c r="Y44" s="30"/>
    </row>
    <row r="45" spans="2:25" s="28" customFormat="1" ht="12.75">
      <c r="B45" s="105"/>
      <c r="C45" s="5"/>
      <c r="D45" s="5"/>
      <c r="E45" s="5"/>
      <c r="F45" s="5">
        <v>4.2</v>
      </c>
      <c r="G45" s="5">
        <v>4.3</v>
      </c>
      <c r="H45" s="5">
        <v>4.7</v>
      </c>
      <c r="I45" s="5">
        <v>4.5</v>
      </c>
      <c r="J45" s="5">
        <v>4.3</v>
      </c>
      <c r="K45" s="5">
        <v>4.8</v>
      </c>
      <c r="L45" s="5">
        <v>4.5</v>
      </c>
      <c r="M45" s="22">
        <f>((SUM(F45:L45)-MAX(F45:L45)-MIN(F45:L45)))/5</f>
        <v>4.46</v>
      </c>
      <c r="N45" s="36">
        <v>1.6</v>
      </c>
      <c r="O45" s="35"/>
      <c r="P45" s="23">
        <f>M45*N45</f>
        <v>7.136</v>
      </c>
      <c r="Q45" s="5"/>
      <c r="R45" s="5"/>
      <c r="T45" s="30"/>
      <c r="U45" s="30"/>
      <c r="V45" s="30"/>
      <c r="W45" s="30"/>
      <c r="X45" s="30"/>
      <c r="Y45" s="30"/>
    </row>
    <row r="46" spans="2:25" s="28" customFormat="1" ht="12.75">
      <c r="B46" s="105"/>
      <c r="C46" s="5"/>
      <c r="D46" s="5"/>
      <c r="E46" s="5"/>
      <c r="F46" s="5">
        <v>5.6</v>
      </c>
      <c r="G46" s="5">
        <v>5.8</v>
      </c>
      <c r="H46" s="5">
        <v>5.8</v>
      </c>
      <c r="I46" s="5">
        <v>5.4</v>
      </c>
      <c r="J46" s="5">
        <v>5.3</v>
      </c>
      <c r="K46" s="5">
        <v>5.4</v>
      </c>
      <c r="L46" s="5">
        <v>5.5</v>
      </c>
      <c r="M46" s="22">
        <f>((SUM(F46:L46)-MAX(F46:L46)-MIN(F46:L46)))/5</f>
        <v>5.540000000000001</v>
      </c>
      <c r="N46" s="37">
        <v>2</v>
      </c>
      <c r="O46" s="35"/>
      <c r="P46" s="23">
        <f>M46*N46</f>
        <v>11.080000000000002</v>
      </c>
      <c r="Q46" s="5"/>
      <c r="R46" s="5"/>
      <c r="T46" s="30"/>
      <c r="U46" s="30"/>
      <c r="V46" s="30"/>
      <c r="W46" s="30"/>
      <c r="X46" s="30"/>
      <c r="Y46" s="30"/>
    </row>
    <row r="47" spans="2:25" s="28" customFormat="1" ht="12.75">
      <c r="B47" s="105"/>
      <c r="C47" s="5"/>
      <c r="D47" s="5"/>
      <c r="E47" s="5"/>
      <c r="F47" s="5">
        <v>4.7</v>
      </c>
      <c r="G47" s="5">
        <v>4.6</v>
      </c>
      <c r="H47" s="5">
        <v>5</v>
      </c>
      <c r="I47" s="5">
        <v>4.5</v>
      </c>
      <c r="J47" s="5">
        <v>5</v>
      </c>
      <c r="K47" s="5">
        <v>4.9</v>
      </c>
      <c r="L47" s="5">
        <v>4.8</v>
      </c>
      <c r="M47" s="22">
        <f>((SUM(F47:L47)-MAX(F47:L47)-MIN(F47:L47)))/5</f>
        <v>4.8</v>
      </c>
      <c r="N47" s="36">
        <v>1.8</v>
      </c>
      <c r="O47" s="35"/>
      <c r="P47" s="23">
        <f>M47*N47</f>
        <v>8.64</v>
      </c>
      <c r="Q47" s="5"/>
      <c r="R47" s="5"/>
      <c r="T47" s="30"/>
      <c r="U47" s="30"/>
      <c r="V47" s="30"/>
      <c r="W47" s="30"/>
      <c r="X47" s="30"/>
      <c r="Y47" s="30"/>
    </row>
    <row r="48" spans="2:25" s="28" customFormat="1" ht="13.5" thickBot="1">
      <c r="B48" s="109"/>
      <c r="C48" s="45"/>
      <c r="D48" s="45"/>
      <c r="E48" s="45"/>
      <c r="F48" s="45">
        <v>4.9</v>
      </c>
      <c r="G48" s="45">
        <v>4.3</v>
      </c>
      <c r="H48" s="45">
        <v>4.5</v>
      </c>
      <c r="I48" s="45">
        <v>4.5</v>
      </c>
      <c r="J48" s="45">
        <v>4.3</v>
      </c>
      <c r="K48" s="45">
        <v>4.3</v>
      </c>
      <c r="L48" s="45">
        <v>4.3</v>
      </c>
      <c r="M48" s="22">
        <f>((SUM(F48:L48)-MAX(F48:L48)-MIN(F48:L48)))/5</f>
        <v>4.380000000000001</v>
      </c>
      <c r="N48" s="70">
        <v>2.1</v>
      </c>
      <c r="O48" s="47"/>
      <c r="P48" s="48">
        <f>M48*N48</f>
        <v>9.198000000000002</v>
      </c>
      <c r="Q48" s="45"/>
      <c r="R48" s="5"/>
      <c r="T48" s="30"/>
      <c r="U48" s="30"/>
      <c r="V48" s="30"/>
      <c r="W48" s="30"/>
      <c r="X48" s="30"/>
      <c r="Y48" s="30"/>
    </row>
    <row r="49" spans="2:25" s="28" customFormat="1" ht="12.75">
      <c r="B49" s="69">
        <f>B44+1</f>
        <v>5</v>
      </c>
      <c r="C49" s="145" t="s">
        <v>113</v>
      </c>
      <c r="D49" s="139">
        <v>2004</v>
      </c>
      <c r="E49" s="142" t="s">
        <v>60</v>
      </c>
      <c r="F49" s="5">
        <v>1</v>
      </c>
      <c r="G49" s="5">
        <v>2</v>
      </c>
      <c r="H49" s="5">
        <v>3</v>
      </c>
      <c r="I49" s="5">
        <v>4</v>
      </c>
      <c r="J49" s="5">
        <v>5</v>
      </c>
      <c r="K49" s="5">
        <v>6</v>
      </c>
      <c r="L49" s="5"/>
      <c r="M49" s="5"/>
      <c r="N49" s="18"/>
      <c r="O49" s="35"/>
      <c r="P49" s="23"/>
      <c r="Q49" s="24">
        <f>SUM(P50:P53)/7.5*10</f>
        <v>52.568</v>
      </c>
      <c r="R49" s="5"/>
      <c r="T49" s="30"/>
      <c r="U49" s="30"/>
      <c r="V49" s="30"/>
      <c r="W49" s="30"/>
      <c r="X49" s="30"/>
      <c r="Y49" s="30"/>
    </row>
    <row r="50" spans="2:25" s="28" customFormat="1" ht="12.75">
      <c r="B50" s="105"/>
      <c r="C50" s="5"/>
      <c r="D50" s="5"/>
      <c r="E50" s="5"/>
      <c r="F50" s="18">
        <v>5.3</v>
      </c>
      <c r="G50" s="18">
        <v>5.3</v>
      </c>
      <c r="H50" s="18">
        <v>5.3</v>
      </c>
      <c r="I50" s="18">
        <v>5.1</v>
      </c>
      <c r="J50" s="18">
        <v>5.3</v>
      </c>
      <c r="K50" s="18">
        <v>5.1</v>
      </c>
      <c r="L50" s="18">
        <v>5.3</v>
      </c>
      <c r="M50" s="22">
        <f>((SUM(F50:L50)-MAX(F50:L50)-MIN(F50:L50)))/5</f>
        <v>5.26</v>
      </c>
      <c r="N50" s="36">
        <v>1.6</v>
      </c>
      <c r="O50" s="35"/>
      <c r="P50" s="23">
        <f>M50*N50</f>
        <v>8.416</v>
      </c>
      <c r="Q50" s="5"/>
      <c r="R50" s="5"/>
      <c r="T50" s="30"/>
      <c r="U50" s="30"/>
      <c r="V50" s="30"/>
      <c r="W50" s="30"/>
      <c r="X50" s="30"/>
      <c r="Y50" s="30"/>
    </row>
    <row r="51" spans="2:25" s="28" customFormat="1" ht="12.75">
      <c r="B51" s="105"/>
      <c r="C51" s="5"/>
      <c r="D51" s="5"/>
      <c r="E51" s="5"/>
      <c r="F51" s="18">
        <v>6</v>
      </c>
      <c r="G51" s="18">
        <v>5.9</v>
      </c>
      <c r="H51" s="18">
        <v>5.5</v>
      </c>
      <c r="I51" s="18">
        <v>5.7</v>
      </c>
      <c r="J51" s="18">
        <v>6</v>
      </c>
      <c r="K51" s="18">
        <v>5.3</v>
      </c>
      <c r="L51" s="18">
        <v>5.6</v>
      </c>
      <c r="M51" s="22">
        <f>((SUM(F51:L51)-MAX(F51:L51)-MIN(F51:L51)))/5</f>
        <v>5.74</v>
      </c>
      <c r="N51" s="37">
        <v>2</v>
      </c>
      <c r="O51" s="35"/>
      <c r="P51" s="23">
        <f>M51*N51</f>
        <v>11.48</v>
      </c>
      <c r="Q51" s="5"/>
      <c r="R51" s="5"/>
      <c r="T51" s="30"/>
      <c r="U51" s="30"/>
      <c r="V51" s="30"/>
      <c r="W51" s="30"/>
      <c r="X51" s="30"/>
      <c r="Y51" s="30"/>
    </row>
    <row r="52" spans="2:25" s="28" customFormat="1" ht="12.75">
      <c r="B52" s="105"/>
      <c r="C52" s="5"/>
      <c r="D52" s="5"/>
      <c r="E52" s="5"/>
      <c r="F52" s="18">
        <v>5</v>
      </c>
      <c r="G52" s="18">
        <v>4.8</v>
      </c>
      <c r="H52" s="18">
        <v>4.8</v>
      </c>
      <c r="I52" s="18">
        <v>4.9</v>
      </c>
      <c r="J52" s="18">
        <v>5.3</v>
      </c>
      <c r="K52" s="18">
        <v>4.8</v>
      </c>
      <c r="L52" s="18">
        <v>5</v>
      </c>
      <c r="M52" s="22">
        <f>((SUM(F52:L52)-MAX(F52:L52)-MIN(F52:L52)))/5</f>
        <v>4.9</v>
      </c>
      <c r="N52" s="36">
        <v>1.8</v>
      </c>
      <c r="O52" s="35"/>
      <c r="P52" s="23">
        <f>M52*N52</f>
        <v>8.82</v>
      </c>
      <c r="Q52" s="5"/>
      <c r="R52" s="5"/>
      <c r="T52" s="30"/>
      <c r="U52" s="30"/>
      <c r="V52" s="30"/>
      <c r="W52" s="30"/>
      <c r="X52" s="30"/>
      <c r="Y52" s="30"/>
    </row>
    <row r="53" spans="2:25" s="28" customFormat="1" ht="13.5" thickBot="1">
      <c r="B53" s="109"/>
      <c r="C53" s="45"/>
      <c r="D53" s="45"/>
      <c r="E53" s="45"/>
      <c r="F53" s="54">
        <v>5.4</v>
      </c>
      <c r="G53" s="54">
        <v>5</v>
      </c>
      <c r="H53" s="54">
        <v>5.3</v>
      </c>
      <c r="I53" s="54">
        <v>5</v>
      </c>
      <c r="J53" s="54">
        <v>5</v>
      </c>
      <c r="K53" s="54">
        <v>5.1</v>
      </c>
      <c r="L53" s="54">
        <v>5.1</v>
      </c>
      <c r="M53" s="22">
        <f>((SUM(F53:L53)-MAX(F53:L53)-MIN(F53:L53)))/5</f>
        <v>5.1</v>
      </c>
      <c r="N53" s="70">
        <v>2.1</v>
      </c>
      <c r="O53" s="47"/>
      <c r="P53" s="48">
        <f>M53*N53</f>
        <v>10.709999999999999</v>
      </c>
      <c r="Q53" s="45"/>
      <c r="R53" s="5"/>
      <c r="T53" s="30"/>
      <c r="U53" s="30"/>
      <c r="V53" s="30"/>
      <c r="W53" s="30"/>
      <c r="X53" s="30"/>
      <c r="Y53" s="30"/>
    </row>
    <row r="54" spans="2:25" s="28" customFormat="1" ht="12.75">
      <c r="B54" s="69">
        <f>B49+1</f>
        <v>6</v>
      </c>
      <c r="C54" s="143" t="s">
        <v>114</v>
      </c>
      <c r="D54" s="139">
        <v>2003</v>
      </c>
      <c r="E54" s="144" t="s">
        <v>115</v>
      </c>
      <c r="F54" s="5">
        <v>1</v>
      </c>
      <c r="G54" s="5">
        <v>2</v>
      </c>
      <c r="H54" s="5">
        <v>3</v>
      </c>
      <c r="I54" s="5">
        <v>4</v>
      </c>
      <c r="J54" s="5">
        <v>5</v>
      </c>
      <c r="K54" s="5">
        <v>6</v>
      </c>
      <c r="L54" s="5"/>
      <c r="M54" s="22"/>
      <c r="N54" s="18"/>
      <c r="O54" s="35"/>
      <c r="P54" s="23"/>
      <c r="Q54" s="24">
        <f>SUM(P55:P58)/7.5*10</f>
        <v>51.653333333333336</v>
      </c>
      <c r="R54" s="5"/>
      <c r="T54" s="30"/>
      <c r="U54" s="30"/>
      <c r="V54" s="30"/>
      <c r="W54" s="30"/>
      <c r="X54" s="30"/>
      <c r="Y54" s="30"/>
    </row>
    <row r="55" spans="2:25" s="28" customFormat="1" ht="12.75">
      <c r="B55" s="105"/>
      <c r="C55" s="5"/>
      <c r="D55" s="5"/>
      <c r="E55" s="5"/>
      <c r="F55" s="15">
        <v>5</v>
      </c>
      <c r="G55" s="18">
        <v>5</v>
      </c>
      <c r="H55" s="18">
        <v>5.5</v>
      </c>
      <c r="I55" s="18">
        <v>5.2</v>
      </c>
      <c r="J55" s="18">
        <v>5.2</v>
      </c>
      <c r="K55" s="18">
        <v>5.3</v>
      </c>
      <c r="L55" s="18">
        <v>5.1</v>
      </c>
      <c r="M55" s="22">
        <f>((SUM(F55:L55)-MAX(F55:L55)-MIN(F55:L55)))/5</f>
        <v>5.159999999999999</v>
      </c>
      <c r="N55" s="36">
        <v>1.6</v>
      </c>
      <c r="O55" s="35"/>
      <c r="P55" s="23">
        <f>M55*N55</f>
        <v>8.255999999999998</v>
      </c>
      <c r="Q55" s="5"/>
      <c r="R55" s="5"/>
      <c r="T55" s="30"/>
      <c r="U55" s="30"/>
      <c r="V55" s="30"/>
      <c r="W55" s="30"/>
      <c r="X55" s="30"/>
      <c r="Y55" s="30"/>
    </row>
    <row r="56" spans="2:25" s="28" customFormat="1" ht="12.75">
      <c r="B56" s="105"/>
      <c r="C56" s="5"/>
      <c r="D56" s="5"/>
      <c r="E56" s="5"/>
      <c r="F56" s="15">
        <v>6.2</v>
      </c>
      <c r="G56" s="18">
        <v>5.8</v>
      </c>
      <c r="H56" s="18">
        <v>6</v>
      </c>
      <c r="I56" s="18">
        <v>5.8</v>
      </c>
      <c r="J56" s="18">
        <v>6.3</v>
      </c>
      <c r="K56" s="18">
        <v>5.8</v>
      </c>
      <c r="L56" s="18">
        <v>6</v>
      </c>
      <c r="M56" s="22">
        <f>((SUM(F56:L56)-MAX(F56:L56)-MIN(F56:L56)))/5</f>
        <v>5.96</v>
      </c>
      <c r="N56" s="37">
        <v>2</v>
      </c>
      <c r="O56" s="35"/>
      <c r="P56" s="23">
        <f>M56*N56</f>
        <v>11.92</v>
      </c>
      <c r="Q56" s="5"/>
      <c r="R56" s="5"/>
      <c r="T56" s="30"/>
      <c r="U56" s="30"/>
      <c r="V56" s="30"/>
      <c r="W56" s="30"/>
      <c r="X56" s="30"/>
      <c r="Y56" s="30"/>
    </row>
    <row r="57" spans="2:25" s="28" customFormat="1" ht="12.75">
      <c r="B57" s="105"/>
      <c r="C57" s="5"/>
      <c r="D57" s="5"/>
      <c r="E57" s="5"/>
      <c r="F57" s="15">
        <v>4.5</v>
      </c>
      <c r="G57" s="18">
        <v>4.4</v>
      </c>
      <c r="H57" s="18">
        <v>4.7</v>
      </c>
      <c r="I57" s="18">
        <v>4.7</v>
      </c>
      <c r="J57" s="18">
        <v>4.5</v>
      </c>
      <c r="K57" s="18">
        <v>4.7</v>
      </c>
      <c r="L57" s="18">
        <v>4.7</v>
      </c>
      <c r="M57" s="22">
        <f>((SUM(F57:L57)-MAX(F57:L57)-MIN(F57:L57)))/5</f>
        <v>4.62</v>
      </c>
      <c r="N57" s="36">
        <v>1.8</v>
      </c>
      <c r="O57" s="35"/>
      <c r="P57" s="23">
        <f>M57*N57</f>
        <v>8.316</v>
      </c>
      <c r="Q57" s="5"/>
      <c r="R57" s="5"/>
      <c r="T57" s="30"/>
      <c r="U57" s="30"/>
      <c r="V57" s="30"/>
      <c r="W57" s="30"/>
      <c r="X57" s="30"/>
      <c r="Y57" s="30"/>
    </row>
    <row r="58" spans="2:25" s="28" customFormat="1" ht="13.5" thickBot="1">
      <c r="B58" s="109"/>
      <c r="C58" s="45"/>
      <c r="D58" s="45"/>
      <c r="E58" s="45"/>
      <c r="F58" s="55">
        <v>5</v>
      </c>
      <c r="G58" s="54">
        <v>5</v>
      </c>
      <c r="H58" s="54">
        <v>5</v>
      </c>
      <c r="I58" s="54">
        <v>4.8</v>
      </c>
      <c r="J58" s="54">
        <v>5</v>
      </c>
      <c r="K58" s="54">
        <v>4.4</v>
      </c>
      <c r="L58" s="54">
        <v>4.6</v>
      </c>
      <c r="M58" s="22">
        <f>((SUM(F58:L58)-MAX(F58:L58)-MIN(F58:L58)))/5</f>
        <v>4.880000000000001</v>
      </c>
      <c r="N58" s="70">
        <v>2.1</v>
      </c>
      <c r="O58" s="47"/>
      <c r="P58" s="48">
        <f>M58*N58</f>
        <v>10.248000000000003</v>
      </c>
      <c r="Q58" s="45"/>
      <c r="R58" s="5"/>
      <c r="T58" s="30"/>
      <c r="U58" s="30"/>
      <c r="V58" s="30"/>
      <c r="W58" s="30"/>
      <c r="X58" s="30"/>
      <c r="Y58" s="30"/>
    </row>
    <row r="59" spans="2:25" s="28" customFormat="1" ht="12.75">
      <c r="B59" s="69">
        <f>B54+1</f>
        <v>7</v>
      </c>
      <c r="C59" s="146" t="s">
        <v>49</v>
      </c>
      <c r="D59" s="147">
        <v>2004</v>
      </c>
      <c r="E59" s="142" t="s">
        <v>108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/>
      <c r="M59" s="22"/>
      <c r="N59" s="18"/>
      <c r="O59" s="35"/>
      <c r="P59" s="23"/>
      <c r="Q59" s="24">
        <f>SUM(P60:P63)/7.5*10</f>
        <v>58.98933333333333</v>
      </c>
      <c r="R59" s="5"/>
      <c r="T59" s="30"/>
      <c r="U59" s="30"/>
      <c r="V59" s="30"/>
      <c r="W59" s="30"/>
      <c r="X59" s="30"/>
      <c r="Y59" s="30"/>
    </row>
    <row r="60" spans="2:25" s="28" customFormat="1" ht="12.75">
      <c r="B60" s="105"/>
      <c r="C60" s="5"/>
      <c r="D60" s="5"/>
      <c r="E60" s="5"/>
      <c r="F60" s="5">
        <v>5.5</v>
      </c>
      <c r="G60" s="5">
        <v>5.9</v>
      </c>
      <c r="H60" s="5">
        <v>5.7</v>
      </c>
      <c r="I60" s="5">
        <v>5.8</v>
      </c>
      <c r="J60" s="5">
        <v>5.7</v>
      </c>
      <c r="K60" s="5">
        <v>5.7</v>
      </c>
      <c r="L60" s="5">
        <v>5.8</v>
      </c>
      <c r="M60" s="22">
        <f>((SUM(F60:L60)-MAX(F60:L60)-MIN(F60:L60)))/5</f>
        <v>5.74</v>
      </c>
      <c r="N60" s="36">
        <v>1.6</v>
      </c>
      <c r="O60" s="35"/>
      <c r="P60" s="23">
        <f>M60*N60</f>
        <v>9.184000000000001</v>
      </c>
      <c r="Q60" s="5"/>
      <c r="R60" s="5"/>
      <c r="T60" s="30"/>
      <c r="U60" s="30"/>
      <c r="V60" s="30"/>
      <c r="W60" s="30"/>
      <c r="X60" s="30"/>
      <c r="Y60" s="30"/>
    </row>
    <row r="61" spans="2:25" s="28" customFormat="1" ht="12.75">
      <c r="B61" s="105"/>
      <c r="C61" s="5"/>
      <c r="D61" s="5"/>
      <c r="E61" s="5"/>
      <c r="F61" s="5">
        <v>6</v>
      </c>
      <c r="G61" s="5">
        <v>0.3</v>
      </c>
      <c r="H61" s="5">
        <v>6.4</v>
      </c>
      <c r="I61" s="5">
        <v>6.3</v>
      </c>
      <c r="J61" s="5">
        <v>6.4</v>
      </c>
      <c r="K61" s="5">
        <v>6</v>
      </c>
      <c r="L61" s="5">
        <v>6.2</v>
      </c>
      <c r="M61" s="22">
        <v>6.3</v>
      </c>
      <c r="N61" s="37">
        <v>2</v>
      </c>
      <c r="O61" s="35"/>
      <c r="P61" s="23">
        <f>M61*N61</f>
        <v>12.6</v>
      </c>
      <c r="Q61" s="5"/>
      <c r="R61" s="5"/>
      <c r="T61" s="30"/>
      <c r="U61" s="30"/>
      <c r="V61" s="30"/>
      <c r="W61" s="30"/>
      <c r="X61" s="30"/>
      <c r="Y61" s="30"/>
    </row>
    <row r="62" spans="2:25" s="28" customFormat="1" ht="12.75">
      <c r="B62" s="105"/>
      <c r="C62" s="5"/>
      <c r="D62" s="5"/>
      <c r="E62" s="5"/>
      <c r="F62" s="5">
        <v>5.5</v>
      </c>
      <c r="G62" s="5">
        <v>5.6</v>
      </c>
      <c r="H62" s="5">
        <v>5.4</v>
      </c>
      <c r="I62" s="5">
        <v>5.6</v>
      </c>
      <c r="J62" s="5">
        <v>5.5</v>
      </c>
      <c r="K62" s="5">
        <v>5.5</v>
      </c>
      <c r="L62" s="5">
        <v>5.4</v>
      </c>
      <c r="M62" s="22">
        <f>((SUM(F62:L62)-MAX(F62:L62)-MIN(F62:L62)))/5</f>
        <v>5.5</v>
      </c>
      <c r="N62" s="36">
        <v>1.8</v>
      </c>
      <c r="O62" s="35"/>
      <c r="P62" s="23">
        <f>M62*N62</f>
        <v>9.9</v>
      </c>
      <c r="Q62" s="5"/>
      <c r="R62" s="5"/>
      <c r="T62" s="30"/>
      <c r="U62" s="30"/>
      <c r="V62" s="30"/>
      <c r="W62" s="30"/>
      <c r="X62" s="30"/>
      <c r="Y62" s="30"/>
    </row>
    <row r="63" spans="2:25" s="28" customFormat="1" ht="13.5" thickBot="1">
      <c r="B63" s="109"/>
      <c r="C63" s="45"/>
      <c r="D63" s="45"/>
      <c r="E63" s="45"/>
      <c r="F63" s="45">
        <v>5.9</v>
      </c>
      <c r="G63" s="45">
        <v>6</v>
      </c>
      <c r="H63" s="45">
        <v>5.8</v>
      </c>
      <c r="I63" s="45">
        <v>6</v>
      </c>
      <c r="J63" s="45">
        <v>6</v>
      </c>
      <c r="K63" s="45">
        <v>6</v>
      </c>
      <c r="L63" s="45">
        <v>6</v>
      </c>
      <c r="M63" s="22">
        <f>((SUM(F63:L63)-MAX(F63:L63)-MIN(F63:L63)))/5</f>
        <v>5.98</v>
      </c>
      <c r="N63" s="70">
        <v>2.1</v>
      </c>
      <c r="O63" s="47"/>
      <c r="P63" s="48">
        <f>M63*N63</f>
        <v>12.558000000000002</v>
      </c>
      <c r="Q63" s="45"/>
      <c r="R63" s="5"/>
      <c r="T63" s="30"/>
      <c r="U63" s="30"/>
      <c r="V63" s="30"/>
      <c r="W63" s="30"/>
      <c r="X63" s="30"/>
      <c r="Y63" s="30"/>
    </row>
    <row r="64" spans="2:25" s="28" customFormat="1" ht="12.75">
      <c r="B64" s="69">
        <f>B59+1</f>
        <v>8</v>
      </c>
      <c r="C64" s="148" t="s">
        <v>68</v>
      </c>
      <c r="D64" s="149" t="s">
        <v>98</v>
      </c>
      <c r="E64" s="145" t="s">
        <v>57</v>
      </c>
      <c r="F64" s="5">
        <v>1</v>
      </c>
      <c r="G64" s="5">
        <v>2</v>
      </c>
      <c r="H64" s="5">
        <v>3</v>
      </c>
      <c r="I64" s="5">
        <v>4</v>
      </c>
      <c r="J64" s="5">
        <v>5</v>
      </c>
      <c r="K64" s="5">
        <v>6</v>
      </c>
      <c r="L64" s="5"/>
      <c r="M64" s="22"/>
      <c r="N64" s="18"/>
      <c r="O64" s="35"/>
      <c r="P64" s="23"/>
      <c r="Q64" s="24">
        <f>SUM(P65:P68)/7.5*10</f>
        <v>57.33599999999999</v>
      </c>
      <c r="R64" s="5"/>
      <c r="T64" s="30"/>
      <c r="U64" s="30"/>
      <c r="V64" s="30"/>
      <c r="W64" s="30"/>
      <c r="X64" s="30"/>
      <c r="Y64" s="30"/>
    </row>
    <row r="65" spans="2:25" s="28" customFormat="1" ht="12.75">
      <c r="B65" s="105"/>
      <c r="C65" s="5"/>
      <c r="D65" s="5"/>
      <c r="E65" s="5"/>
      <c r="F65" s="5">
        <v>6</v>
      </c>
      <c r="G65" s="5">
        <v>6</v>
      </c>
      <c r="H65" s="5">
        <v>6.1</v>
      </c>
      <c r="I65" s="5">
        <v>5.8</v>
      </c>
      <c r="J65" s="5">
        <v>5.9</v>
      </c>
      <c r="K65" s="5">
        <v>5.9</v>
      </c>
      <c r="L65" s="5">
        <v>6.2</v>
      </c>
      <c r="M65" s="22">
        <f>((SUM(F65:L65)-MAX(F65:L65)-MIN(F65:L65)))/5</f>
        <v>5.98</v>
      </c>
      <c r="N65" s="36">
        <v>1.6</v>
      </c>
      <c r="O65" s="35"/>
      <c r="P65" s="23">
        <f>M65*N65</f>
        <v>9.568000000000001</v>
      </c>
      <c r="Q65" s="5"/>
      <c r="R65" s="5"/>
      <c r="T65" s="30"/>
      <c r="U65" s="30"/>
      <c r="V65" s="30"/>
      <c r="W65" s="30"/>
      <c r="X65" s="30"/>
      <c r="Y65" s="30"/>
    </row>
    <row r="66" spans="2:25" s="28" customFormat="1" ht="12.75">
      <c r="B66" s="105"/>
      <c r="C66" s="5"/>
      <c r="D66" s="5"/>
      <c r="E66" s="5"/>
      <c r="F66" s="5">
        <v>6.1</v>
      </c>
      <c r="G66" s="5">
        <v>5.7</v>
      </c>
      <c r="H66" s="5">
        <v>6</v>
      </c>
      <c r="I66" s="5">
        <v>6</v>
      </c>
      <c r="J66" s="5">
        <v>5.8</v>
      </c>
      <c r="K66" s="5">
        <v>5.6</v>
      </c>
      <c r="L66" s="5">
        <v>5.8</v>
      </c>
      <c r="M66" s="22">
        <f>((SUM(F66:L66)-MAX(F66:L66)-MIN(F66:L66)))/5</f>
        <v>5.859999999999999</v>
      </c>
      <c r="N66" s="37">
        <v>2</v>
      </c>
      <c r="O66" s="35"/>
      <c r="P66" s="23">
        <f>M66*N66</f>
        <v>11.719999999999999</v>
      </c>
      <c r="Q66" s="5"/>
      <c r="R66" s="5"/>
      <c r="T66" s="30"/>
      <c r="U66" s="30"/>
      <c r="V66" s="30"/>
      <c r="W66" s="30"/>
      <c r="X66" s="30"/>
      <c r="Y66" s="30"/>
    </row>
    <row r="67" spans="2:25" s="28" customFormat="1" ht="12.75">
      <c r="B67" s="105"/>
      <c r="C67" s="5"/>
      <c r="D67" s="5"/>
      <c r="E67" s="5"/>
      <c r="F67" s="5">
        <v>5.6</v>
      </c>
      <c r="G67" s="5">
        <v>5.1</v>
      </c>
      <c r="H67" s="5">
        <v>5.5</v>
      </c>
      <c r="I67" s="5">
        <v>5.3</v>
      </c>
      <c r="J67" s="5">
        <v>5.5</v>
      </c>
      <c r="K67" s="5">
        <v>5.4</v>
      </c>
      <c r="L67" s="5">
        <v>5.6</v>
      </c>
      <c r="M67" s="22">
        <f>((SUM(F67:L67)-MAX(F67:L67)-MIN(F67:L67)))/5</f>
        <v>5.459999999999999</v>
      </c>
      <c r="N67" s="36">
        <v>1.8</v>
      </c>
      <c r="O67" s="35"/>
      <c r="P67" s="23">
        <f>M67*N67</f>
        <v>9.828</v>
      </c>
      <c r="Q67" s="5"/>
      <c r="R67" s="5"/>
      <c r="T67" s="30"/>
      <c r="U67" s="30"/>
      <c r="V67" s="30"/>
      <c r="W67" s="30"/>
      <c r="X67" s="30"/>
      <c r="Y67" s="30"/>
    </row>
    <row r="68" spans="2:25" s="28" customFormat="1" ht="13.5" thickBot="1">
      <c r="B68" s="109"/>
      <c r="C68" s="45"/>
      <c r="D68" s="45"/>
      <c r="E68" s="45"/>
      <c r="F68" s="45">
        <v>5.7</v>
      </c>
      <c r="G68" s="45">
        <v>5.7</v>
      </c>
      <c r="H68" s="45">
        <v>5.6</v>
      </c>
      <c r="I68" s="45">
        <v>5.7</v>
      </c>
      <c r="J68" s="45">
        <v>5.6</v>
      </c>
      <c r="K68" s="45">
        <v>5.6</v>
      </c>
      <c r="L68" s="45">
        <v>5.9</v>
      </c>
      <c r="M68" s="22">
        <f>((SUM(F68:L68)-MAX(F68:L68)-MIN(F68:L68)))/5</f>
        <v>5.659999999999999</v>
      </c>
      <c r="N68" s="70">
        <v>2.1</v>
      </c>
      <c r="O68" s="47"/>
      <c r="P68" s="48">
        <f>M68*N68</f>
        <v>11.886</v>
      </c>
      <c r="Q68" s="45"/>
      <c r="R68" s="5"/>
      <c r="T68" s="30"/>
      <c r="U68" s="30"/>
      <c r="V68" s="30"/>
      <c r="W68" s="30"/>
      <c r="X68" s="30"/>
      <c r="Y68" s="30"/>
    </row>
    <row r="69" spans="2:25" s="28" customFormat="1" ht="12.75">
      <c r="B69" s="69">
        <f>B64+1</f>
        <v>9</v>
      </c>
      <c r="C69" s="143" t="s">
        <v>59</v>
      </c>
      <c r="D69" s="141" t="s">
        <v>93</v>
      </c>
      <c r="E69" s="144" t="s">
        <v>116</v>
      </c>
      <c r="F69" s="5">
        <v>1</v>
      </c>
      <c r="G69" s="5">
        <v>2</v>
      </c>
      <c r="H69" s="5">
        <v>3</v>
      </c>
      <c r="I69" s="5">
        <v>4</v>
      </c>
      <c r="J69" s="5">
        <v>5</v>
      </c>
      <c r="K69" s="5">
        <v>6</v>
      </c>
      <c r="L69" s="5"/>
      <c r="M69" s="22"/>
      <c r="N69" s="18"/>
      <c r="O69" s="35"/>
      <c r="P69" s="23"/>
      <c r="Q69" s="24">
        <f>SUM(P70:P73)/7.5*10</f>
        <v>52.26933333333334</v>
      </c>
      <c r="R69" s="5"/>
      <c r="T69" s="30"/>
      <c r="U69" s="30"/>
      <c r="V69" s="30"/>
      <c r="W69" s="30"/>
      <c r="X69" s="30"/>
      <c r="Y69" s="30"/>
    </row>
    <row r="70" spans="2:25" s="28" customFormat="1" ht="12.75">
      <c r="B70" s="105"/>
      <c r="C70" s="5"/>
      <c r="D70" s="5"/>
      <c r="E70" s="5"/>
      <c r="F70" s="5">
        <v>5.4</v>
      </c>
      <c r="G70" s="5">
        <v>5.9</v>
      </c>
      <c r="H70" s="5">
        <v>5</v>
      </c>
      <c r="I70" s="5">
        <v>5.4</v>
      </c>
      <c r="J70" s="5">
        <v>5.1</v>
      </c>
      <c r="K70" s="5">
        <v>5.4</v>
      </c>
      <c r="L70" s="5">
        <v>5.6</v>
      </c>
      <c r="M70" s="22">
        <f>((SUM(F70:L70)-MAX(F70:L70)-MIN(F70:L70)))/5</f>
        <v>5.380000000000001</v>
      </c>
      <c r="N70" s="36">
        <v>1.6</v>
      </c>
      <c r="O70" s="35"/>
      <c r="P70" s="23">
        <f>M70*N70</f>
        <v>8.608000000000002</v>
      </c>
      <c r="Q70" s="5"/>
      <c r="R70" s="5"/>
      <c r="T70" s="30"/>
      <c r="U70" s="30"/>
      <c r="V70" s="30"/>
      <c r="W70" s="30"/>
      <c r="X70" s="30"/>
      <c r="Y70" s="30"/>
    </row>
    <row r="71" spans="2:25" s="28" customFormat="1" ht="12.75">
      <c r="B71" s="105"/>
      <c r="C71" s="5"/>
      <c r="D71" s="5"/>
      <c r="E71" s="5"/>
      <c r="F71" s="5">
        <v>5.6</v>
      </c>
      <c r="G71" s="5">
        <v>5.6</v>
      </c>
      <c r="H71" s="5">
        <v>5.4</v>
      </c>
      <c r="I71" s="5">
        <v>5.6</v>
      </c>
      <c r="J71" s="5">
        <v>5.6</v>
      </c>
      <c r="K71" s="5">
        <v>5.4</v>
      </c>
      <c r="L71" s="5">
        <v>5.4</v>
      </c>
      <c r="M71" s="22">
        <f>((SUM(F71:L71)-MAX(F71:L71)-MIN(F71:L71)))/5</f>
        <v>5.5200000000000005</v>
      </c>
      <c r="N71" s="37">
        <v>2</v>
      </c>
      <c r="O71" s="35"/>
      <c r="P71" s="23">
        <f>M71*N71</f>
        <v>11.040000000000001</v>
      </c>
      <c r="Q71" s="5"/>
      <c r="R71" s="5"/>
      <c r="T71" s="30"/>
      <c r="U71" s="30"/>
      <c r="V71" s="30"/>
      <c r="W71" s="30"/>
      <c r="X71" s="30"/>
      <c r="Y71" s="30"/>
    </row>
    <row r="72" spans="2:25" s="28" customFormat="1" ht="12.75">
      <c r="B72" s="105"/>
      <c r="C72" s="5"/>
      <c r="D72" s="5"/>
      <c r="E72" s="5"/>
      <c r="F72" s="5">
        <v>4.3</v>
      </c>
      <c r="G72" s="5">
        <v>4.5</v>
      </c>
      <c r="H72" s="5">
        <v>4.3</v>
      </c>
      <c r="I72" s="5">
        <v>4.5</v>
      </c>
      <c r="J72" s="5">
        <v>4.7</v>
      </c>
      <c r="K72" s="5">
        <v>4.8</v>
      </c>
      <c r="L72" s="5">
        <v>4.7</v>
      </c>
      <c r="M72" s="22">
        <f>((SUM(F72:L72)-MAX(F72:L72)-MIN(F72:L72)))/5</f>
        <v>4.54</v>
      </c>
      <c r="N72" s="36">
        <v>1.8</v>
      </c>
      <c r="O72" s="35"/>
      <c r="P72" s="23">
        <f>M72*N72</f>
        <v>8.172</v>
      </c>
      <c r="Q72" s="5"/>
      <c r="R72" s="5"/>
      <c r="T72" s="30"/>
      <c r="U72" s="30"/>
      <c r="V72" s="30"/>
      <c r="W72" s="30"/>
      <c r="X72" s="30"/>
      <c r="Y72" s="30"/>
    </row>
    <row r="73" spans="2:25" s="28" customFormat="1" ht="13.5" thickBot="1">
      <c r="B73" s="109"/>
      <c r="C73" s="45"/>
      <c r="D73" s="45"/>
      <c r="E73" s="45"/>
      <c r="F73" s="45">
        <v>5.5</v>
      </c>
      <c r="G73" s="45">
        <v>5.5</v>
      </c>
      <c r="H73" s="45">
        <v>5.5</v>
      </c>
      <c r="I73" s="45">
        <v>5.4</v>
      </c>
      <c r="J73" s="45">
        <v>5.3</v>
      </c>
      <c r="K73" s="45">
        <v>5.2</v>
      </c>
      <c r="L73" s="45">
        <v>5.4</v>
      </c>
      <c r="M73" s="22">
        <f>((SUM(F73:L73)-MAX(F73:L73)-MIN(F73:L73)))/5</f>
        <v>5.42</v>
      </c>
      <c r="N73" s="70">
        <v>2.1</v>
      </c>
      <c r="O73" s="47"/>
      <c r="P73" s="48">
        <f>M73*N73</f>
        <v>11.382</v>
      </c>
      <c r="Q73" s="45"/>
      <c r="R73" s="5"/>
      <c r="T73" s="30"/>
      <c r="U73" s="30"/>
      <c r="V73" s="30"/>
      <c r="W73" s="30"/>
      <c r="X73" s="30"/>
      <c r="Y73" s="30"/>
    </row>
    <row r="74" spans="2:25" s="28" customFormat="1" ht="12.75">
      <c r="B74" s="69">
        <f>B69+1</f>
        <v>10</v>
      </c>
      <c r="C74" s="143" t="s">
        <v>117</v>
      </c>
      <c r="D74" s="150" t="s">
        <v>98</v>
      </c>
      <c r="E74" s="151" t="s">
        <v>108</v>
      </c>
      <c r="F74" s="5">
        <v>1</v>
      </c>
      <c r="G74" s="5">
        <v>2</v>
      </c>
      <c r="H74" s="5">
        <v>3</v>
      </c>
      <c r="I74" s="5">
        <v>4</v>
      </c>
      <c r="J74" s="5">
        <v>5</v>
      </c>
      <c r="K74" s="5">
        <v>6</v>
      </c>
      <c r="L74" s="5"/>
      <c r="M74" s="22"/>
      <c r="N74" s="18"/>
      <c r="O74" s="35"/>
      <c r="P74" s="23"/>
      <c r="Q74" s="24">
        <f>SUM(P75:P78)/7.5*10</f>
        <v>51.74666666666667</v>
      </c>
      <c r="R74" s="5"/>
      <c r="T74" s="30"/>
      <c r="U74" s="30"/>
      <c r="V74" s="30"/>
      <c r="W74" s="30"/>
      <c r="X74" s="30"/>
      <c r="Y74" s="30"/>
    </row>
    <row r="75" spans="2:25" s="28" customFormat="1" ht="12.75">
      <c r="B75" s="105"/>
      <c r="C75" s="5"/>
      <c r="D75" s="5"/>
      <c r="E75" s="5"/>
      <c r="F75" s="5">
        <v>5.5</v>
      </c>
      <c r="G75" s="5">
        <v>5.7</v>
      </c>
      <c r="H75" s="5">
        <v>5.5</v>
      </c>
      <c r="I75" s="5">
        <v>5.5</v>
      </c>
      <c r="J75" s="5">
        <v>5.6</v>
      </c>
      <c r="K75" s="5">
        <v>5.5</v>
      </c>
      <c r="L75" s="5">
        <v>5.5</v>
      </c>
      <c r="M75" s="22">
        <f>((SUM(F75:L75)-MAX(F75:L75)-MIN(F75:L75)))/5</f>
        <v>5.519999999999999</v>
      </c>
      <c r="N75" s="36">
        <v>1.6</v>
      </c>
      <c r="O75" s="35"/>
      <c r="P75" s="23">
        <f>M75*N75</f>
        <v>8.831999999999999</v>
      </c>
      <c r="Q75" s="5"/>
      <c r="R75" s="5"/>
      <c r="T75" s="30"/>
      <c r="U75" s="30"/>
      <c r="V75" s="30"/>
      <c r="W75" s="30"/>
      <c r="X75" s="30"/>
      <c r="Y75" s="30"/>
    </row>
    <row r="76" spans="2:25" s="28" customFormat="1" ht="12.75">
      <c r="B76" s="105"/>
      <c r="C76" s="5"/>
      <c r="D76" s="5"/>
      <c r="E76" s="5"/>
      <c r="F76" s="5">
        <v>5.2</v>
      </c>
      <c r="G76" s="5">
        <v>5.3</v>
      </c>
      <c r="H76" s="5">
        <v>5</v>
      </c>
      <c r="I76" s="5">
        <v>5.3</v>
      </c>
      <c r="J76" s="5">
        <v>5.3</v>
      </c>
      <c r="K76" s="5">
        <v>5.3</v>
      </c>
      <c r="L76" s="5">
        <v>5.2</v>
      </c>
      <c r="M76" s="22">
        <f>((SUM(F76:L76)-MAX(F76:L76)-MIN(F76:L76)))/5</f>
        <v>5.26</v>
      </c>
      <c r="N76" s="37">
        <v>2</v>
      </c>
      <c r="O76" s="35"/>
      <c r="P76" s="23">
        <f>M76*N76</f>
        <v>10.52</v>
      </c>
      <c r="Q76" s="5"/>
      <c r="R76" s="5"/>
      <c r="T76" s="30"/>
      <c r="U76" s="30"/>
      <c r="V76" s="30"/>
      <c r="W76" s="30"/>
      <c r="X76" s="30"/>
      <c r="Y76" s="30"/>
    </row>
    <row r="77" spans="2:25" s="28" customFormat="1" ht="12.75">
      <c r="B77" s="105"/>
      <c r="C77" s="5"/>
      <c r="D77" s="5"/>
      <c r="E77" s="5"/>
      <c r="F77" s="5">
        <v>4.5</v>
      </c>
      <c r="G77" s="5">
        <v>4.6</v>
      </c>
      <c r="H77" s="5">
        <v>4.6</v>
      </c>
      <c r="I77" s="5">
        <v>4.7</v>
      </c>
      <c r="J77" s="5">
        <v>4.5</v>
      </c>
      <c r="K77" s="5">
        <v>4.9</v>
      </c>
      <c r="L77" s="5">
        <v>4.5</v>
      </c>
      <c r="M77" s="22">
        <f>((SUM(F77:L77)-MAX(F77:L77)-MIN(F77:L77)))/5</f>
        <v>4.58</v>
      </c>
      <c r="N77" s="36">
        <v>1.8</v>
      </c>
      <c r="O77" s="35"/>
      <c r="P77" s="23">
        <f>M77*N77</f>
        <v>8.244</v>
      </c>
      <c r="Q77" s="5"/>
      <c r="R77" s="5"/>
      <c r="T77" s="30"/>
      <c r="U77" s="30"/>
      <c r="V77" s="30"/>
      <c r="W77" s="30"/>
      <c r="X77" s="30"/>
      <c r="Y77" s="30"/>
    </row>
    <row r="78" spans="2:25" s="28" customFormat="1" ht="13.5" thickBot="1">
      <c r="B78" s="109"/>
      <c r="C78" s="45"/>
      <c r="D78" s="45"/>
      <c r="E78" s="45"/>
      <c r="F78" s="45">
        <v>5.3</v>
      </c>
      <c r="G78" s="45">
        <v>5.5</v>
      </c>
      <c r="H78" s="45">
        <v>5.3</v>
      </c>
      <c r="I78" s="45">
        <v>5.4</v>
      </c>
      <c r="J78" s="45">
        <v>5.5</v>
      </c>
      <c r="K78" s="45">
        <v>5.2</v>
      </c>
      <c r="L78" s="45">
        <v>5.2</v>
      </c>
      <c r="M78" s="22">
        <f>((SUM(F78:L78)-MAX(F78:L78)-MIN(F78:L78)))/5</f>
        <v>5.340000000000002</v>
      </c>
      <c r="N78" s="70">
        <v>2.1</v>
      </c>
      <c r="O78" s="47"/>
      <c r="P78" s="48">
        <f>M78*N78</f>
        <v>11.214000000000004</v>
      </c>
      <c r="Q78" s="45"/>
      <c r="R78" s="5"/>
      <c r="T78" s="30"/>
      <c r="U78" s="30"/>
      <c r="V78" s="30"/>
      <c r="W78" s="30"/>
      <c r="X78" s="30"/>
      <c r="Y78" s="30"/>
    </row>
    <row r="79" spans="2:25" s="28" customFormat="1" ht="12.75">
      <c r="B79" s="69">
        <f>B74+1</f>
        <v>11</v>
      </c>
      <c r="C79" s="146" t="s">
        <v>118</v>
      </c>
      <c r="D79" s="150" t="s">
        <v>98</v>
      </c>
      <c r="E79" s="152" t="s">
        <v>57</v>
      </c>
      <c r="F79" s="5">
        <v>1</v>
      </c>
      <c r="G79" s="5">
        <v>2</v>
      </c>
      <c r="H79" s="5">
        <v>3</v>
      </c>
      <c r="I79" s="5">
        <v>4</v>
      </c>
      <c r="J79" s="5">
        <v>5</v>
      </c>
      <c r="K79" s="5">
        <v>6</v>
      </c>
      <c r="L79" s="5"/>
      <c r="M79" s="22"/>
      <c r="N79" s="18"/>
      <c r="O79" s="35"/>
      <c r="P79" s="23"/>
      <c r="Q79" s="24">
        <f>SUM(P80:P83)/7.5*10</f>
        <v>61.04</v>
      </c>
      <c r="R79" s="5"/>
      <c r="T79" s="30"/>
      <c r="U79" s="30"/>
      <c r="V79" s="30"/>
      <c r="W79" s="30"/>
      <c r="X79" s="30"/>
      <c r="Y79" s="30"/>
    </row>
    <row r="80" spans="2:25" s="28" customFormat="1" ht="12.75">
      <c r="B80" s="105"/>
      <c r="C80" s="5"/>
      <c r="D80" s="5"/>
      <c r="E80" s="5"/>
      <c r="F80" s="5">
        <v>6.3</v>
      </c>
      <c r="G80" s="5">
        <v>6.3</v>
      </c>
      <c r="H80" s="5">
        <v>6.3</v>
      </c>
      <c r="I80" s="5">
        <v>6.3</v>
      </c>
      <c r="J80" s="5">
        <v>6.3</v>
      </c>
      <c r="K80" s="5">
        <v>6</v>
      </c>
      <c r="L80" s="5">
        <v>6.4</v>
      </c>
      <c r="M80" s="22">
        <f>((SUM(F80:L80)-MAX(F80:L80)-MIN(F80:L80)))/5</f>
        <v>6.3</v>
      </c>
      <c r="N80" s="36">
        <v>1.6</v>
      </c>
      <c r="O80" s="35"/>
      <c r="P80" s="23">
        <f>M80*N80</f>
        <v>10.08</v>
      </c>
      <c r="Q80" s="5"/>
      <c r="R80" s="5"/>
      <c r="T80" s="30"/>
      <c r="U80" s="30"/>
      <c r="V80" s="30"/>
      <c r="W80" s="30"/>
      <c r="X80" s="30"/>
      <c r="Y80" s="30"/>
    </row>
    <row r="81" spans="2:25" s="28" customFormat="1" ht="12.75">
      <c r="B81" s="105"/>
      <c r="C81" s="5"/>
      <c r="D81" s="5"/>
      <c r="E81" s="5"/>
      <c r="F81" s="5">
        <v>6.2</v>
      </c>
      <c r="G81" s="5">
        <v>5.7</v>
      </c>
      <c r="H81" s="5">
        <v>6.2</v>
      </c>
      <c r="I81" s="5">
        <v>6.2</v>
      </c>
      <c r="J81" s="5">
        <v>6.5</v>
      </c>
      <c r="K81" s="5">
        <v>6.1</v>
      </c>
      <c r="L81" s="5">
        <v>6.2</v>
      </c>
      <c r="M81" s="22">
        <f>((SUM(F81:L81)-MAX(F81:L81)-MIN(F81:L81)))/5</f>
        <v>6.180000000000001</v>
      </c>
      <c r="N81" s="37">
        <v>2</v>
      </c>
      <c r="O81" s="35"/>
      <c r="P81" s="23">
        <f>M81*N81</f>
        <v>12.360000000000001</v>
      </c>
      <c r="Q81" s="5"/>
      <c r="R81" s="5"/>
      <c r="T81" s="30"/>
      <c r="U81" s="30"/>
      <c r="V81" s="30"/>
      <c r="W81" s="30"/>
      <c r="X81" s="30"/>
      <c r="Y81" s="30"/>
    </row>
    <row r="82" spans="2:25" s="28" customFormat="1" ht="12.75">
      <c r="B82" s="105"/>
      <c r="C82" s="5"/>
      <c r="D82" s="5"/>
      <c r="E82" s="5"/>
      <c r="F82" s="5">
        <v>5.7</v>
      </c>
      <c r="G82" s="5">
        <v>5.5</v>
      </c>
      <c r="H82" s="5">
        <v>5.7</v>
      </c>
      <c r="I82" s="5">
        <v>5.6</v>
      </c>
      <c r="J82" s="5">
        <v>5.8</v>
      </c>
      <c r="K82" s="5">
        <v>5.5</v>
      </c>
      <c r="L82" s="5">
        <v>5.7</v>
      </c>
      <c r="M82" s="22">
        <f>((SUM(F82:L82)-MAX(F82:L82)-MIN(F82:L82)))/5</f>
        <v>5.640000000000001</v>
      </c>
      <c r="N82" s="36">
        <v>1.8</v>
      </c>
      <c r="O82" s="35"/>
      <c r="P82" s="23">
        <f>M82*N82</f>
        <v>10.152000000000001</v>
      </c>
      <c r="Q82" s="5"/>
      <c r="R82" s="5"/>
      <c r="T82" s="30"/>
      <c r="U82" s="30"/>
      <c r="V82" s="30"/>
      <c r="W82" s="30"/>
      <c r="X82" s="30"/>
      <c r="Y82" s="30"/>
    </row>
    <row r="83" spans="2:25" s="28" customFormat="1" ht="13.5" thickBot="1">
      <c r="B83" s="109"/>
      <c r="C83" s="45"/>
      <c r="D83" s="45"/>
      <c r="E83" s="45"/>
      <c r="F83" s="45">
        <v>6.3</v>
      </c>
      <c r="G83" s="45">
        <v>6.2</v>
      </c>
      <c r="H83" s="45">
        <v>6.3</v>
      </c>
      <c r="I83" s="45">
        <v>6.3</v>
      </c>
      <c r="J83" s="45">
        <v>6.3</v>
      </c>
      <c r="K83" s="45">
        <v>6.1</v>
      </c>
      <c r="L83" s="45">
        <v>6.3</v>
      </c>
      <c r="M83" s="22">
        <f>((SUM(F83:L83)-MAX(F83:L83)-MIN(F83:L83)))/5</f>
        <v>6.279999999999999</v>
      </c>
      <c r="N83" s="70">
        <v>2.1</v>
      </c>
      <c r="O83" s="47"/>
      <c r="P83" s="48">
        <f>M83*N83</f>
        <v>13.187999999999999</v>
      </c>
      <c r="Q83" s="45"/>
      <c r="R83" s="5"/>
      <c r="T83" s="30"/>
      <c r="U83" s="30"/>
      <c r="V83" s="30"/>
      <c r="W83" s="30"/>
      <c r="X83" s="30"/>
      <c r="Y83" s="30"/>
    </row>
    <row r="84" spans="2:25" s="28" customFormat="1" ht="12.75">
      <c r="B84" s="69">
        <f>B79+1</f>
        <v>12</v>
      </c>
      <c r="C84" s="145" t="s">
        <v>119</v>
      </c>
      <c r="D84" s="153">
        <v>2003</v>
      </c>
      <c r="E84" s="142" t="s">
        <v>60</v>
      </c>
      <c r="F84" s="5">
        <v>1</v>
      </c>
      <c r="G84" s="5">
        <v>2</v>
      </c>
      <c r="H84" s="5">
        <v>3</v>
      </c>
      <c r="I84" s="5">
        <v>4</v>
      </c>
      <c r="J84" s="5">
        <v>5</v>
      </c>
      <c r="K84" s="5">
        <v>6</v>
      </c>
      <c r="L84" s="5"/>
      <c r="M84" s="22"/>
      <c r="N84" s="18"/>
      <c r="O84" s="35"/>
      <c r="P84" s="23"/>
      <c r="Q84" s="24">
        <f>SUM(P85:P88)/7.5*10</f>
        <v>53.53866666666666</v>
      </c>
      <c r="R84" s="5"/>
      <c r="T84" s="30"/>
      <c r="U84" s="30"/>
      <c r="V84" s="30"/>
      <c r="W84" s="30"/>
      <c r="X84" s="30"/>
      <c r="Y84" s="30"/>
    </row>
    <row r="85" spans="2:25" s="28" customFormat="1" ht="12.75">
      <c r="B85" s="105"/>
      <c r="C85" s="5"/>
      <c r="D85" s="5"/>
      <c r="E85" s="5"/>
      <c r="F85" s="18">
        <v>5.3</v>
      </c>
      <c r="G85" s="18">
        <v>5.4</v>
      </c>
      <c r="H85" s="18">
        <v>5.3</v>
      </c>
      <c r="I85" s="18">
        <v>5.2</v>
      </c>
      <c r="J85" s="18">
        <v>5.5</v>
      </c>
      <c r="K85" s="18">
        <v>5.3</v>
      </c>
      <c r="L85" s="18">
        <v>5.9</v>
      </c>
      <c r="M85" s="22">
        <f>((SUM(F85:L85)-MAX(F85:L85)-MIN(F85:L85)))/5</f>
        <v>5.36</v>
      </c>
      <c r="N85" s="36">
        <v>1.6</v>
      </c>
      <c r="O85" s="35"/>
      <c r="P85" s="23">
        <f>M85*N85</f>
        <v>8.576</v>
      </c>
      <c r="Q85" s="5"/>
      <c r="R85" s="5"/>
      <c r="T85" s="30"/>
      <c r="U85" s="30"/>
      <c r="V85" s="30"/>
      <c r="W85" s="30"/>
      <c r="X85" s="30"/>
      <c r="Y85" s="30"/>
    </row>
    <row r="86" spans="2:25" s="28" customFormat="1" ht="12.75">
      <c r="B86" s="105"/>
      <c r="C86" s="5"/>
      <c r="D86" s="5"/>
      <c r="E86" s="5"/>
      <c r="F86" s="18">
        <v>6</v>
      </c>
      <c r="G86" s="18">
        <v>5.8</v>
      </c>
      <c r="H86" s="18">
        <v>6</v>
      </c>
      <c r="I86" s="18">
        <v>6</v>
      </c>
      <c r="J86" s="18">
        <v>6.3</v>
      </c>
      <c r="K86" s="18">
        <v>6</v>
      </c>
      <c r="L86" s="18">
        <v>6</v>
      </c>
      <c r="M86" s="22">
        <f>((SUM(F86:L86)-MAX(F86:L86)-MIN(F86:L86)))/5</f>
        <v>6.000000000000001</v>
      </c>
      <c r="N86" s="37">
        <v>2</v>
      </c>
      <c r="O86" s="35"/>
      <c r="P86" s="23">
        <f>M86*N86</f>
        <v>12.000000000000002</v>
      </c>
      <c r="Q86" s="5"/>
      <c r="R86" s="5"/>
      <c r="T86" s="30"/>
      <c r="U86" s="30"/>
      <c r="V86" s="30"/>
      <c r="W86" s="30"/>
      <c r="X86" s="30"/>
      <c r="Y86" s="30"/>
    </row>
    <row r="87" spans="2:25" s="28" customFormat="1" ht="12.75">
      <c r="B87" s="105"/>
      <c r="C87" s="5"/>
      <c r="D87" s="5"/>
      <c r="E87" s="5"/>
      <c r="F87" s="18">
        <v>5.3</v>
      </c>
      <c r="G87" s="18">
        <v>5.1</v>
      </c>
      <c r="H87" s="18">
        <v>5.3</v>
      </c>
      <c r="I87" s="18">
        <v>5.2</v>
      </c>
      <c r="J87" s="18">
        <v>5.5</v>
      </c>
      <c r="K87" s="18">
        <v>5.4</v>
      </c>
      <c r="L87" s="18">
        <v>5.3</v>
      </c>
      <c r="M87" s="22">
        <f>((SUM(F87:L87)-MAX(F87:L87)-MIN(F87:L87)))/5</f>
        <v>5.299999999999999</v>
      </c>
      <c r="N87" s="36">
        <v>1.8</v>
      </c>
      <c r="O87" s="35"/>
      <c r="P87" s="23">
        <f>M87*N87</f>
        <v>9.54</v>
      </c>
      <c r="Q87" s="5"/>
      <c r="R87" s="5"/>
      <c r="T87" s="30"/>
      <c r="U87" s="30"/>
      <c r="V87" s="30"/>
      <c r="W87" s="30"/>
      <c r="X87" s="30"/>
      <c r="Y87" s="30"/>
    </row>
    <row r="88" spans="2:25" s="28" customFormat="1" ht="13.5" thickBot="1">
      <c r="B88" s="109"/>
      <c r="C88" s="45"/>
      <c r="D88" s="45"/>
      <c r="E88" s="45"/>
      <c r="F88" s="54">
        <v>4.3</v>
      </c>
      <c r="G88" s="54">
        <v>5</v>
      </c>
      <c r="H88" s="54">
        <v>5</v>
      </c>
      <c r="I88" s="54">
        <v>4.4</v>
      </c>
      <c r="J88" s="54">
        <v>5</v>
      </c>
      <c r="K88" s="54">
        <v>4.5</v>
      </c>
      <c r="L88" s="54">
        <v>5</v>
      </c>
      <c r="M88" s="22">
        <f>((SUM(F88:L88)-MAX(F88:L88)-MIN(F88:L88)))/5</f>
        <v>4.78</v>
      </c>
      <c r="N88" s="70">
        <v>2.1</v>
      </c>
      <c r="O88" s="47"/>
      <c r="P88" s="48">
        <f>M88*N88</f>
        <v>10.038</v>
      </c>
      <c r="Q88" s="45"/>
      <c r="R88" s="5"/>
      <c r="T88" s="30"/>
      <c r="U88" s="30"/>
      <c r="V88" s="30"/>
      <c r="W88" s="30"/>
      <c r="X88" s="30"/>
      <c r="Y88" s="30"/>
    </row>
    <row r="89" spans="2:25" s="28" customFormat="1" ht="12.75">
      <c r="B89" s="69">
        <f>B84+1</f>
        <v>13</v>
      </c>
      <c r="C89" s="140" t="s">
        <v>70</v>
      </c>
      <c r="D89" s="141" t="s">
        <v>93</v>
      </c>
      <c r="E89" s="142" t="s">
        <v>116</v>
      </c>
      <c r="F89" s="5">
        <v>1</v>
      </c>
      <c r="G89" s="5">
        <v>2</v>
      </c>
      <c r="H89" s="5">
        <v>3</v>
      </c>
      <c r="I89" s="5">
        <v>4</v>
      </c>
      <c r="J89" s="5">
        <v>5</v>
      </c>
      <c r="K89" s="5">
        <v>6</v>
      </c>
      <c r="L89" s="5"/>
      <c r="M89" s="22"/>
      <c r="N89" s="18"/>
      <c r="O89" s="35"/>
      <c r="P89" s="23"/>
      <c r="Q89" s="24">
        <f>SUM(P90:P93)/7.5*10</f>
        <v>54.936</v>
      </c>
      <c r="R89" s="5"/>
      <c r="T89" s="30"/>
      <c r="U89" s="30"/>
      <c r="V89" s="30"/>
      <c r="W89" s="30"/>
      <c r="X89" s="30"/>
      <c r="Y89" s="30"/>
    </row>
    <row r="90" spans="2:25" s="28" customFormat="1" ht="12.75">
      <c r="B90" s="105"/>
      <c r="C90" s="5"/>
      <c r="D90" s="5"/>
      <c r="E90" s="5"/>
      <c r="F90" s="15">
        <v>5.8</v>
      </c>
      <c r="G90" s="18">
        <v>5.6</v>
      </c>
      <c r="H90" s="18">
        <v>5.9</v>
      </c>
      <c r="I90" s="18">
        <v>5.9</v>
      </c>
      <c r="J90" s="18">
        <v>5.8</v>
      </c>
      <c r="K90" s="18">
        <v>5.8</v>
      </c>
      <c r="L90" s="18">
        <v>5.7</v>
      </c>
      <c r="M90" s="22">
        <f>((SUM(F90:L90)-MAX(F90:L90)-MIN(F90:L90)))/5</f>
        <v>5.8</v>
      </c>
      <c r="N90" s="36">
        <v>1.6</v>
      </c>
      <c r="O90" s="35"/>
      <c r="P90" s="23">
        <f>M90*N90</f>
        <v>9.28</v>
      </c>
      <c r="Q90" s="5"/>
      <c r="R90" s="5"/>
      <c r="T90" s="30"/>
      <c r="U90" s="30"/>
      <c r="V90" s="30"/>
      <c r="W90" s="30"/>
      <c r="X90" s="30"/>
      <c r="Y90" s="30"/>
    </row>
    <row r="91" spans="2:25" s="28" customFormat="1" ht="12.75">
      <c r="B91" s="105"/>
      <c r="C91" s="5"/>
      <c r="D91" s="5"/>
      <c r="E91" s="5"/>
      <c r="F91" s="15">
        <v>5.9</v>
      </c>
      <c r="G91" s="18">
        <v>5.6</v>
      </c>
      <c r="H91" s="18">
        <v>5.5</v>
      </c>
      <c r="I91" s="18">
        <v>5.5</v>
      </c>
      <c r="J91" s="18">
        <v>5.9</v>
      </c>
      <c r="K91" s="18">
        <v>5.5</v>
      </c>
      <c r="L91" s="18">
        <v>5.6</v>
      </c>
      <c r="M91" s="22">
        <f>((SUM(F91:L91)-MAX(F91:L91)-MIN(F91:L91)))/5</f>
        <v>5.62</v>
      </c>
      <c r="N91" s="37">
        <v>2</v>
      </c>
      <c r="O91" s="35"/>
      <c r="P91" s="23">
        <f>M91*N91</f>
        <v>11.24</v>
      </c>
      <c r="Q91" s="5"/>
      <c r="R91" s="5"/>
      <c r="T91" s="30"/>
      <c r="U91" s="30"/>
      <c r="V91" s="30"/>
      <c r="W91" s="30"/>
      <c r="X91" s="30"/>
      <c r="Y91" s="30"/>
    </row>
    <row r="92" spans="2:25" s="28" customFormat="1" ht="12.75">
      <c r="B92" s="105"/>
      <c r="C92" s="5"/>
      <c r="D92" s="5"/>
      <c r="E92" s="5"/>
      <c r="F92" s="15">
        <v>4.9</v>
      </c>
      <c r="G92" s="18">
        <v>4.9</v>
      </c>
      <c r="H92" s="18">
        <v>5</v>
      </c>
      <c r="I92" s="18">
        <v>5</v>
      </c>
      <c r="J92" s="18">
        <v>5.3</v>
      </c>
      <c r="K92" s="18">
        <v>5</v>
      </c>
      <c r="L92" s="18">
        <v>5</v>
      </c>
      <c r="M92" s="22">
        <f>((SUM(F92:L92)-MAX(F92:L92)-MIN(F92:L92)))/5</f>
        <v>4.9799999999999995</v>
      </c>
      <c r="N92" s="36">
        <v>1.8</v>
      </c>
      <c r="O92" s="35"/>
      <c r="P92" s="23">
        <f>M92*N92</f>
        <v>8.963999999999999</v>
      </c>
      <c r="Q92" s="5"/>
      <c r="R92" s="5"/>
      <c r="T92" s="30"/>
      <c r="U92" s="30"/>
      <c r="V92" s="30"/>
      <c r="W92" s="30"/>
      <c r="X92" s="30"/>
      <c r="Y92" s="30"/>
    </row>
    <row r="93" spans="2:25" s="28" customFormat="1" ht="13.5" thickBot="1">
      <c r="B93" s="109"/>
      <c r="C93" s="45"/>
      <c r="D93" s="45"/>
      <c r="E93" s="45"/>
      <c r="F93" s="55">
        <v>5.6</v>
      </c>
      <c r="G93" s="54">
        <v>5.7</v>
      </c>
      <c r="H93" s="54">
        <v>5.5</v>
      </c>
      <c r="I93" s="54">
        <v>5.5</v>
      </c>
      <c r="J93" s="54">
        <v>5.6</v>
      </c>
      <c r="K93" s="54">
        <v>5.8</v>
      </c>
      <c r="L93" s="54">
        <v>5.2</v>
      </c>
      <c r="M93" s="22">
        <f>((SUM(F93:L93)-MAX(F93:L93)-MIN(F93:L93)))/5</f>
        <v>5.58</v>
      </c>
      <c r="N93" s="70">
        <v>2.1</v>
      </c>
      <c r="O93" s="47"/>
      <c r="P93" s="48">
        <f>M93*N93</f>
        <v>11.718</v>
      </c>
      <c r="Q93" s="45"/>
      <c r="R93" s="5"/>
      <c r="T93" s="30"/>
      <c r="U93" s="30"/>
      <c r="V93" s="30"/>
      <c r="W93" s="30"/>
      <c r="X93" s="30"/>
      <c r="Y93" s="30"/>
    </row>
    <row r="94" spans="2:25" s="28" customFormat="1" ht="12.75">
      <c r="B94" s="69">
        <f>B89+1</f>
        <v>14</v>
      </c>
      <c r="C94" s="145" t="s">
        <v>62</v>
      </c>
      <c r="D94" s="141" t="s">
        <v>120</v>
      </c>
      <c r="E94" s="142" t="s">
        <v>60</v>
      </c>
      <c r="F94" s="5">
        <v>1</v>
      </c>
      <c r="G94" s="5">
        <v>2</v>
      </c>
      <c r="H94" s="5">
        <v>3</v>
      </c>
      <c r="I94" s="5">
        <v>4</v>
      </c>
      <c r="J94" s="5">
        <v>5</v>
      </c>
      <c r="K94" s="5">
        <v>6</v>
      </c>
      <c r="L94" s="5"/>
      <c r="M94" s="22"/>
      <c r="N94" s="18"/>
      <c r="O94" s="35"/>
      <c r="P94" s="23"/>
      <c r="Q94" s="24">
        <f>SUM(P95:P98)/7.5*10</f>
        <v>54.050666666666665</v>
      </c>
      <c r="R94" s="5"/>
      <c r="T94" s="30"/>
      <c r="U94" s="30"/>
      <c r="V94" s="30"/>
      <c r="W94" s="30"/>
      <c r="X94" s="30"/>
      <c r="Y94" s="30"/>
    </row>
    <row r="95" spans="2:25" s="28" customFormat="1" ht="12.75">
      <c r="B95" s="105"/>
      <c r="C95" s="5"/>
      <c r="D95" s="5"/>
      <c r="E95" s="5"/>
      <c r="F95" s="5">
        <v>5.5</v>
      </c>
      <c r="G95" s="5">
        <v>5</v>
      </c>
      <c r="H95" s="5">
        <v>5.6</v>
      </c>
      <c r="I95" s="5">
        <v>5</v>
      </c>
      <c r="J95" s="5">
        <v>5.4</v>
      </c>
      <c r="K95" s="5">
        <v>5</v>
      </c>
      <c r="L95" s="5">
        <v>5.2</v>
      </c>
      <c r="M95" s="22">
        <f>((SUM(F95:L95)-MAX(F95:L95)-MIN(F95:L95)))/5</f>
        <v>5.220000000000001</v>
      </c>
      <c r="N95" s="36">
        <v>1.6</v>
      </c>
      <c r="O95" s="35"/>
      <c r="P95" s="23">
        <f>M95*N95</f>
        <v>8.352000000000002</v>
      </c>
      <c r="Q95" s="5"/>
      <c r="R95" s="5"/>
      <c r="T95" s="30"/>
      <c r="U95" s="30"/>
      <c r="V95" s="30"/>
      <c r="W95" s="30"/>
      <c r="X95" s="30"/>
      <c r="Y95" s="30"/>
    </row>
    <row r="96" spans="2:25" s="28" customFormat="1" ht="12.75">
      <c r="B96" s="105"/>
      <c r="C96" s="5"/>
      <c r="D96" s="5"/>
      <c r="E96" s="5"/>
      <c r="F96" s="5">
        <v>5.8</v>
      </c>
      <c r="G96" s="5">
        <v>6</v>
      </c>
      <c r="H96" s="5">
        <v>5.8</v>
      </c>
      <c r="I96" s="5">
        <v>5.8</v>
      </c>
      <c r="J96" s="5">
        <v>5.6</v>
      </c>
      <c r="K96" s="5">
        <v>5.8</v>
      </c>
      <c r="L96" s="5">
        <v>5.8</v>
      </c>
      <c r="M96" s="22">
        <f>((SUM(F96:L96)-MAX(F96:L96)-MIN(F96:L96)))/5</f>
        <v>5.799999999999999</v>
      </c>
      <c r="N96" s="37">
        <v>2</v>
      </c>
      <c r="O96" s="35"/>
      <c r="P96" s="23">
        <f>M96*N96</f>
        <v>11.599999999999998</v>
      </c>
      <c r="Q96" s="5"/>
      <c r="R96" s="5"/>
      <c r="T96" s="30"/>
      <c r="U96" s="30"/>
      <c r="V96" s="30"/>
      <c r="W96" s="30"/>
      <c r="X96" s="30"/>
      <c r="Y96" s="30"/>
    </row>
    <row r="97" spans="2:25" s="28" customFormat="1" ht="12.75">
      <c r="B97" s="105"/>
      <c r="C97" s="5"/>
      <c r="D97" s="5"/>
      <c r="E97" s="5"/>
      <c r="F97" s="5">
        <v>5.4</v>
      </c>
      <c r="G97" s="5">
        <v>5</v>
      </c>
      <c r="H97" s="5">
        <v>5.3</v>
      </c>
      <c r="I97" s="5">
        <v>5.3</v>
      </c>
      <c r="J97" s="5">
        <v>5.4</v>
      </c>
      <c r="K97" s="5">
        <v>5.2</v>
      </c>
      <c r="L97" s="5">
        <v>5.3</v>
      </c>
      <c r="M97" s="22">
        <f>((SUM(F97:L97)-MAX(F97:L97)-MIN(F97:L97)))/5</f>
        <v>5.3</v>
      </c>
      <c r="N97" s="36">
        <v>1.8</v>
      </c>
      <c r="O97" s="35"/>
      <c r="P97" s="23">
        <f>M97*N97</f>
        <v>9.54</v>
      </c>
      <c r="Q97" s="5"/>
      <c r="R97" s="5"/>
      <c r="T97" s="30"/>
      <c r="U97" s="30"/>
      <c r="V97" s="30"/>
      <c r="W97" s="30"/>
      <c r="X97" s="30"/>
      <c r="Y97" s="30"/>
    </row>
    <row r="98" spans="2:25" s="28" customFormat="1" ht="13.5" thickBot="1">
      <c r="B98" s="109"/>
      <c r="C98" s="45"/>
      <c r="D98" s="45"/>
      <c r="E98" s="45"/>
      <c r="F98" s="45">
        <v>5.4</v>
      </c>
      <c r="G98" s="45">
        <v>5.5</v>
      </c>
      <c r="H98" s="45">
        <v>5.2</v>
      </c>
      <c r="I98" s="45">
        <v>5</v>
      </c>
      <c r="J98" s="45">
        <v>5.3</v>
      </c>
      <c r="K98" s="45">
        <v>5</v>
      </c>
      <c r="L98" s="45">
        <v>5.4</v>
      </c>
      <c r="M98" s="22">
        <f>((SUM(F98:L98)-MAX(F98:L98)-MIN(F98:L98)))/5</f>
        <v>5.260000000000001</v>
      </c>
      <c r="N98" s="70">
        <v>2.1</v>
      </c>
      <c r="O98" s="47"/>
      <c r="P98" s="48">
        <f>M98*N98</f>
        <v>11.046000000000001</v>
      </c>
      <c r="Q98" s="45"/>
      <c r="R98" s="5"/>
      <c r="T98" s="30"/>
      <c r="U98" s="30"/>
      <c r="V98" s="30"/>
      <c r="W98" s="30"/>
      <c r="X98" s="30"/>
      <c r="Y98" s="30"/>
    </row>
    <row r="99" spans="2:25" s="28" customFormat="1" ht="12.75">
      <c r="B99" s="69">
        <f>B94+1</f>
        <v>15</v>
      </c>
      <c r="C99" s="154" t="s">
        <v>121</v>
      </c>
      <c r="D99" s="150" t="s">
        <v>93</v>
      </c>
      <c r="E99" s="151" t="s">
        <v>108</v>
      </c>
      <c r="F99" s="5">
        <v>1</v>
      </c>
      <c r="G99" s="5">
        <v>2</v>
      </c>
      <c r="H99" s="5">
        <v>3</v>
      </c>
      <c r="I99" s="5">
        <v>4</v>
      </c>
      <c r="J99" s="5">
        <v>5</v>
      </c>
      <c r="K99" s="5">
        <v>6</v>
      </c>
      <c r="L99" s="5"/>
      <c r="M99" s="22"/>
      <c r="N99" s="18"/>
      <c r="O99" s="35"/>
      <c r="P99" s="23"/>
      <c r="Q99" s="24">
        <f>SUM(P100:P103)/7.5*10</f>
        <v>47.570666666666675</v>
      </c>
      <c r="R99" s="5"/>
      <c r="T99" s="30"/>
      <c r="U99" s="30"/>
      <c r="V99" s="30"/>
      <c r="W99" s="30"/>
      <c r="X99" s="30"/>
      <c r="Y99" s="30"/>
    </row>
    <row r="100" spans="2:25" s="28" customFormat="1" ht="12.75">
      <c r="B100" s="105"/>
      <c r="C100" s="5"/>
      <c r="D100" s="5"/>
      <c r="E100" s="5"/>
      <c r="F100" s="5">
        <v>4.4</v>
      </c>
      <c r="G100" s="5">
        <v>4.5</v>
      </c>
      <c r="H100" s="5">
        <v>4.6</v>
      </c>
      <c r="I100" s="5">
        <v>4.5</v>
      </c>
      <c r="J100" s="5">
        <v>4.3</v>
      </c>
      <c r="K100" s="5">
        <v>4.5</v>
      </c>
      <c r="L100" s="5">
        <v>4.5</v>
      </c>
      <c r="M100" s="22">
        <f>((SUM(F100:L100)-MAX(F100:L100)-MIN(F100:L100)))/5</f>
        <v>4.48</v>
      </c>
      <c r="N100" s="36">
        <v>1.6</v>
      </c>
      <c r="O100" s="35"/>
      <c r="P100" s="23">
        <f>M100*N100</f>
        <v>7.168000000000001</v>
      </c>
      <c r="Q100" s="5"/>
      <c r="R100" s="5"/>
      <c r="T100" s="30"/>
      <c r="U100" s="30"/>
      <c r="V100" s="30"/>
      <c r="W100" s="30"/>
      <c r="X100" s="30"/>
      <c r="Y100" s="30"/>
    </row>
    <row r="101" spans="2:25" s="28" customFormat="1" ht="12.75">
      <c r="B101" s="105"/>
      <c r="C101" s="5"/>
      <c r="D101" s="5"/>
      <c r="E101" s="5"/>
      <c r="F101" s="5">
        <v>5.6</v>
      </c>
      <c r="G101" s="5">
        <v>5.7</v>
      </c>
      <c r="H101" s="5">
        <v>5.4</v>
      </c>
      <c r="I101" s="5">
        <v>5.6</v>
      </c>
      <c r="J101" s="5">
        <v>5.3</v>
      </c>
      <c r="K101" s="5">
        <v>5.2</v>
      </c>
      <c r="L101" s="5">
        <v>5.2</v>
      </c>
      <c r="M101" s="22">
        <f>((SUM(F101:L101)-MAX(F101:L101)-MIN(F101:L101)))/5</f>
        <v>5.420000000000001</v>
      </c>
      <c r="N101" s="37">
        <v>2</v>
      </c>
      <c r="O101" s="35"/>
      <c r="P101" s="23">
        <f>M101*N101</f>
        <v>10.840000000000002</v>
      </c>
      <c r="Q101" s="5"/>
      <c r="R101" s="5"/>
      <c r="T101" s="30"/>
      <c r="U101" s="30"/>
      <c r="V101" s="30"/>
      <c r="W101" s="30"/>
      <c r="X101" s="30"/>
      <c r="Y101" s="30"/>
    </row>
    <row r="102" spans="2:25" s="28" customFormat="1" ht="12.75">
      <c r="B102" s="105"/>
      <c r="C102" s="5"/>
      <c r="D102" s="5"/>
      <c r="E102" s="5"/>
      <c r="F102" s="5">
        <v>4.4</v>
      </c>
      <c r="G102" s="5">
        <v>4.6</v>
      </c>
      <c r="H102" s="5">
        <v>4.5</v>
      </c>
      <c r="I102" s="5">
        <v>4.5</v>
      </c>
      <c r="J102" s="5">
        <v>4.6</v>
      </c>
      <c r="K102" s="5">
        <v>4.5</v>
      </c>
      <c r="L102" s="5">
        <v>4.5</v>
      </c>
      <c r="M102" s="22">
        <f>((SUM(F102:L102)-MAX(F102:L102)-MIN(F102:L102)))/5</f>
        <v>4.5200000000000005</v>
      </c>
      <c r="N102" s="36">
        <v>1.8</v>
      </c>
      <c r="O102" s="35"/>
      <c r="P102" s="23">
        <f>M102*N102</f>
        <v>8.136000000000001</v>
      </c>
      <c r="Q102" s="5"/>
      <c r="R102" s="5"/>
      <c r="T102" s="30"/>
      <c r="U102" s="30"/>
      <c r="V102" s="30"/>
      <c r="W102" s="30"/>
      <c r="X102" s="30"/>
      <c r="Y102" s="30"/>
    </row>
    <row r="103" spans="2:25" s="28" customFormat="1" ht="13.5" thickBot="1">
      <c r="B103" s="109"/>
      <c r="C103" s="45"/>
      <c r="D103" s="45"/>
      <c r="E103" s="45"/>
      <c r="F103" s="45">
        <v>4.6</v>
      </c>
      <c r="G103" s="45">
        <v>4.6</v>
      </c>
      <c r="H103" s="45">
        <v>4.3</v>
      </c>
      <c r="I103" s="45">
        <v>4.6</v>
      </c>
      <c r="J103" s="45">
        <v>4.3</v>
      </c>
      <c r="K103" s="45">
        <v>4.6</v>
      </c>
      <c r="L103" s="45">
        <v>4.6</v>
      </c>
      <c r="M103" s="22">
        <f>((SUM(F103:L103)-MAX(F103:L103)-MIN(F103:L103)))/5</f>
        <v>4.54</v>
      </c>
      <c r="N103" s="70">
        <v>2.1</v>
      </c>
      <c r="O103" s="47"/>
      <c r="P103" s="48">
        <f>M103*N103</f>
        <v>9.534</v>
      </c>
      <c r="Q103" s="45"/>
      <c r="R103" s="5"/>
      <c r="T103" s="30"/>
      <c r="U103" s="30"/>
      <c r="V103" s="30"/>
      <c r="W103" s="30"/>
      <c r="X103" s="30"/>
      <c r="Y103" s="30"/>
    </row>
    <row r="104" spans="2:25" s="28" customFormat="1" ht="12.75">
      <c r="B104" s="69">
        <f>B99+1</f>
        <v>16</v>
      </c>
      <c r="C104" s="145" t="s">
        <v>56</v>
      </c>
      <c r="D104" s="139">
        <v>2003</v>
      </c>
      <c r="E104" s="142" t="s">
        <v>57</v>
      </c>
      <c r="F104" s="5">
        <v>1</v>
      </c>
      <c r="G104" s="5">
        <v>2</v>
      </c>
      <c r="H104" s="5">
        <v>3</v>
      </c>
      <c r="I104" s="5">
        <v>4</v>
      </c>
      <c r="J104" s="5">
        <v>5</v>
      </c>
      <c r="K104" s="5">
        <v>6</v>
      </c>
      <c r="L104" s="5"/>
      <c r="M104" s="22"/>
      <c r="N104" s="18"/>
      <c r="O104" s="35"/>
      <c r="P104" s="23"/>
      <c r="Q104" s="24">
        <f>SUM(P105:P108)/7.5*10</f>
        <v>61.12800000000001</v>
      </c>
      <c r="R104" s="5"/>
      <c r="T104" s="30"/>
      <c r="U104" s="30"/>
      <c r="V104" s="30"/>
      <c r="W104" s="30"/>
      <c r="X104" s="30"/>
      <c r="Y104" s="30"/>
    </row>
    <row r="105" spans="2:25" s="28" customFormat="1" ht="12.75">
      <c r="B105" s="105"/>
      <c r="C105" s="5"/>
      <c r="D105" s="5"/>
      <c r="E105" s="5"/>
      <c r="F105" s="5">
        <v>6.3</v>
      </c>
      <c r="G105" s="5">
        <v>6.2</v>
      </c>
      <c r="H105" s="5">
        <v>6.4</v>
      </c>
      <c r="I105" s="5">
        <v>6.2</v>
      </c>
      <c r="J105" s="5">
        <v>6.5</v>
      </c>
      <c r="K105" s="5">
        <v>6.2</v>
      </c>
      <c r="L105" s="5">
        <v>6.2</v>
      </c>
      <c r="M105" s="22">
        <f>((SUM(F105:L105)-MAX(F105:L105)-MIN(F105:L105)))/5</f>
        <v>6.26</v>
      </c>
      <c r="N105" s="36">
        <v>1.6</v>
      </c>
      <c r="O105" s="35"/>
      <c r="P105" s="23">
        <f>M105*N105</f>
        <v>10.016</v>
      </c>
      <c r="Q105" s="5"/>
      <c r="R105" s="5"/>
      <c r="T105" s="30"/>
      <c r="U105" s="30"/>
      <c r="V105" s="30"/>
      <c r="W105" s="30"/>
      <c r="X105" s="30"/>
      <c r="Y105" s="30"/>
    </row>
    <row r="106" spans="2:25" s="28" customFormat="1" ht="12.75">
      <c r="B106" s="105"/>
      <c r="C106" s="5"/>
      <c r="D106" s="5"/>
      <c r="E106" s="5"/>
      <c r="F106" s="5">
        <v>6.3</v>
      </c>
      <c r="G106" s="5">
        <v>6.2</v>
      </c>
      <c r="H106" s="5">
        <v>6.3</v>
      </c>
      <c r="I106" s="5">
        <v>6.2</v>
      </c>
      <c r="J106" s="5">
        <v>6.5</v>
      </c>
      <c r="K106" s="5">
        <v>6.1</v>
      </c>
      <c r="L106" s="5">
        <v>6.3</v>
      </c>
      <c r="M106" s="22">
        <f>((SUM(F106:L106)-MAX(F106:L106)-MIN(F106:L106)))/5</f>
        <v>6.26</v>
      </c>
      <c r="N106" s="37">
        <v>2</v>
      </c>
      <c r="O106" s="35"/>
      <c r="P106" s="23">
        <f>M106*N106</f>
        <v>12.52</v>
      </c>
      <c r="Q106" s="5"/>
      <c r="R106" s="5"/>
      <c r="T106" s="30"/>
      <c r="U106" s="30"/>
      <c r="V106" s="30"/>
      <c r="W106" s="30"/>
      <c r="X106" s="30"/>
      <c r="Y106" s="30"/>
    </row>
    <row r="107" spans="2:25" s="28" customFormat="1" ht="12.75">
      <c r="B107" s="105"/>
      <c r="C107" s="5"/>
      <c r="D107" s="5"/>
      <c r="E107" s="5"/>
      <c r="F107" s="5">
        <v>6</v>
      </c>
      <c r="G107" s="5">
        <v>6</v>
      </c>
      <c r="H107" s="5">
        <v>6</v>
      </c>
      <c r="I107" s="5">
        <v>5.9</v>
      </c>
      <c r="J107" s="5">
        <v>6.2</v>
      </c>
      <c r="K107" s="5">
        <v>6.1</v>
      </c>
      <c r="L107" s="5">
        <v>6</v>
      </c>
      <c r="M107" s="22">
        <f>((SUM(F107:L107)-MAX(F107:L107)-MIN(F107:L107)))/5</f>
        <v>6.019999999999999</v>
      </c>
      <c r="N107" s="36">
        <v>1.8</v>
      </c>
      <c r="O107" s="35"/>
      <c r="P107" s="23">
        <f>M107*N107</f>
        <v>10.835999999999999</v>
      </c>
      <c r="Q107" s="5"/>
      <c r="R107" s="5"/>
      <c r="T107" s="30"/>
      <c r="U107" s="30"/>
      <c r="V107" s="30"/>
      <c r="W107" s="30"/>
      <c r="X107" s="30"/>
      <c r="Y107" s="30"/>
    </row>
    <row r="108" spans="2:25" s="28" customFormat="1" ht="13.5" thickBot="1">
      <c r="B108" s="109"/>
      <c r="C108" s="45"/>
      <c r="D108" s="45"/>
      <c r="E108" s="45"/>
      <c r="F108" s="45">
        <v>6</v>
      </c>
      <c r="G108" s="45">
        <v>5.8</v>
      </c>
      <c r="H108" s="45">
        <v>6</v>
      </c>
      <c r="I108" s="45">
        <v>5.8</v>
      </c>
      <c r="J108" s="45">
        <v>6</v>
      </c>
      <c r="K108" s="45">
        <v>5.9</v>
      </c>
      <c r="L108" s="45">
        <v>6</v>
      </c>
      <c r="M108" s="22">
        <f>((SUM(F108:L108)-MAX(F108:L108)-MIN(F108:L108)))/5</f>
        <v>5.9399999999999995</v>
      </c>
      <c r="N108" s="70">
        <v>2.1</v>
      </c>
      <c r="O108" s="47"/>
      <c r="P108" s="48">
        <f>M108*N108</f>
        <v>12.474</v>
      </c>
      <c r="Q108" s="45"/>
      <c r="R108" s="5"/>
      <c r="T108" s="30"/>
      <c r="U108" s="30"/>
      <c r="V108" s="30"/>
      <c r="W108" s="30"/>
      <c r="X108" s="30"/>
      <c r="Y108" s="30"/>
    </row>
    <row r="109" spans="2:25" s="28" customFormat="1" ht="12.75">
      <c r="B109" s="69">
        <f>B104+1</f>
        <v>17</v>
      </c>
      <c r="C109" s="155" t="s">
        <v>122</v>
      </c>
      <c r="D109" s="149" t="s">
        <v>120</v>
      </c>
      <c r="E109" s="144" t="s">
        <v>60</v>
      </c>
      <c r="F109" s="5">
        <v>1</v>
      </c>
      <c r="G109" s="5">
        <v>2</v>
      </c>
      <c r="H109" s="5">
        <v>3</v>
      </c>
      <c r="I109" s="5">
        <v>4</v>
      </c>
      <c r="J109" s="5">
        <v>5</v>
      </c>
      <c r="K109" s="5">
        <v>6</v>
      </c>
      <c r="L109" s="5"/>
      <c r="M109" s="22"/>
      <c r="N109" s="18"/>
      <c r="O109" s="35"/>
      <c r="P109" s="23"/>
      <c r="Q109" s="24">
        <f>SUM(P110:P113)/7.5*10</f>
        <v>53.61599999999999</v>
      </c>
      <c r="R109" s="5"/>
      <c r="T109" s="30"/>
      <c r="U109" s="30"/>
      <c r="V109" s="30"/>
      <c r="W109" s="30"/>
      <c r="X109" s="30"/>
      <c r="Y109" s="30"/>
    </row>
    <row r="110" spans="2:25" s="28" customFormat="1" ht="12.75">
      <c r="B110" s="105"/>
      <c r="C110" s="5"/>
      <c r="D110" s="5"/>
      <c r="E110" s="5"/>
      <c r="F110" s="5">
        <v>5.4</v>
      </c>
      <c r="G110" s="5">
        <v>5</v>
      </c>
      <c r="H110" s="5">
        <v>5.6</v>
      </c>
      <c r="I110" s="5">
        <v>5.6</v>
      </c>
      <c r="J110" s="5">
        <v>5.7</v>
      </c>
      <c r="K110" s="5">
        <v>5.5</v>
      </c>
      <c r="L110" s="5">
        <v>5.5</v>
      </c>
      <c r="M110" s="22">
        <f>((SUM(F110:L110)-MAX(F110:L110)-MIN(F110:L110)))/5</f>
        <v>5.519999999999999</v>
      </c>
      <c r="N110" s="36">
        <v>1.6</v>
      </c>
      <c r="O110" s="35"/>
      <c r="P110" s="23">
        <f>M110*N110</f>
        <v>8.831999999999999</v>
      </c>
      <c r="Q110" s="5"/>
      <c r="R110" s="5"/>
      <c r="T110" s="30"/>
      <c r="U110" s="30"/>
      <c r="V110" s="30"/>
      <c r="W110" s="30"/>
      <c r="X110" s="30"/>
      <c r="Y110" s="30"/>
    </row>
    <row r="111" spans="2:25" s="28" customFormat="1" ht="12.75">
      <c r="B111" s="105"/>
      <c r="C111" s="5"/>
      <c r="D111" s="5"/>
      <c r="E111" s="5"/>
      <c r="F111" s="5">
        <v>5.8</v>
      </c>
      <c r="G111" s="5">
        <v>5.8</v>
      </c>
      <c r="H111" s="5">
        <v>5.7</v>
      </c>
      <c r="I111" s="5">
        <v>5.6</v>
      </c>
      <c r="J111" s="5">
        <v>5.7</v>
      </c>
      <c r="K111" s="5">
        <v>5.6</v>
      </c>
      <c r="L111" s="5">
        <v>5.7</v>
      </c>
      <c r="M111" s="22">
        <f>((SUM(F111:L111)-MAX(F111:L111)-MIN(F111:L111)))/5</f>
        <v>5.7</v>
      </c>
      <c r="N111" s="37">
        <v>2</v>
      </c>
      <c r="O111" s="35"/>
      <c r="P111" s="23">
        <f>M111*N111</f>
        <v>11.4</v>
      </c>
      <c r="Q111" s="5"/>
      <c r="R111" s="5"/>
      <c r="T111" s="30"/>
      <c r="U111" s="30"/>
      <c r="V111" s="30"/>
      <c r="W111" s="30"/>
      <c r="X111" s="30"/>
      <c r="Y111" s="30"/>
    </row>
    <row r="112" spans="2:25" s="28" customFormat="1" ht="12.75">
      <c r="B112" s="105"/>
      <c r="C112" s="5"/>
      <c r="D112" s="5"/>
      <c r="E112" s="5"/>
      <c r="F112" s="5">
        <v>5</v>
      </c>
      <c r="G112" s="5">
        <v>4.7</v>
      </c>
      <c r="H112" s="5">
        <v>5</v>
      </c>
      <c r="I112" s="5">
        <v>4.8</v>
      </c>
      <c r="J112" s="5">
        <v>5</v>
      </c>
      <c r="K112" s="5">
        <v>4.9</v>
      </c>
      <c r="L112" s="5">
        <v>5</v>
      </c>
      <c r="M112" s="22">
        <f>((SUM(F112:L112)-MAX(F112:L112)-MIN(F112:L112)))/5</f>
        <v>4.9399999999999995</v>
      </c>
      <c r="N112" s="36">
        <v>1.8</v>
      </c>
      <c r="O112" s="35"/>
      <c r="P112" s="23">
        <f>M112*N112</f>
        <v>8.892</v>
      </c>
      <c r="Q112" s="5"/>
      <c r="R112" s="5"/>
      <c r="T112" s="30"/>
      <c r="U112" s="30"/>
      <c r="V112" s="30"/>
      <c r="W112" s="30"/>
      <c r="X112" s="30"/>
      <c r="Y112" s="30"/>
    </row>
    <row r="113" spans="2:25" s="28" customFormat="1" ht="13.5" thickBot="1">
      <c r="B113" s="109"/>
      <c r="C113" s="45"/>
      <c r="D113" s="45"/>
      <c r="E113" s="45"/>
      <c r="F113" s="45">
        <v>5.4</v>
      </c>
      <c r="G113" s="45">
        <v>5.1</v>
      </c>
      <c r="H113" s="45">
        <v>5.3</v>
      </c>
      <c r="I113" s="45">
        <v>5.3</v>
      </c>
      <c r="J113" s="45">
        <v>5.5</v>
      </c>
      <c r="K113" s="45">
        <v>5.1</v>
      </c>
      <c r="L113" s="45">
        <v>5.3</v>
      </c>
      <c r="M113" s="22">
        <f>((SUM(F113:L113)-MAX(F113:L113)-MIN(F113:L113)))/5</f>
        <v>5.279999999999999</v>
      </c>
      <c r="N113" s="70">
        <v>2.1</v>
      </c>
      <c r="O113" s="47"/>
      <c r="P113" s="48">
        <f>M113*N113</f>
        <v>11.088</v>
      </c>
      <c r="Q113" s="45"/>
      <c r="R113" s="5"/>
      <c r="T113" s="30"/>
      <c r="U113" s="30"/>
      <c r="V113" s="30"/>
      <c r="W113" s="30"/>
      <c r="X113" s="30"/>
      <c r="Y113" s="30"/>
    </row>
    <row r="114" spans="2:25" s="28" customFormat="1" ht="12.75">
      <c r="B114" s="69">
        <f>B109+1</f>
        <v>18</v>
      </c>
      <c r="C114" s="145" t="s">
        <v>66</v>
      </c>
      <c r="D114" s="139">
        <v>2005</v>
      </c>
      <c r="E114" s="142" t="s">
        <v>55</v>
      </c>
      <c r="F114" s="5">
        <v>1</v>
      </c>
      <c r="G114" s="5">
        <v>2</v>
      </c>
      <c r="H114" s="5">
        <v>3</v>
      </c>
      <c r="I114" s="5">
        <v>4</v>
      </c>
      <c r="J114" s="5">
        <v>5</v>
      </c>
      <c r="K114" s="5">
        <v>6</v>
      </c>
      <c r="L114" s="5"/>
      <c r="M114" s="22"/>
      <c r="N114" s="18"/>
      <c r="O114" s="35"/>
      <c r="P114" s="23"/>
      <c r="Q114" s="24">
        <f>SUM(P115:P118)/7.5*10</f>
        <v>52.472</v>
      </c>
      <c r="R114" s="5"/>
      <c r="T114" s="30"/>
      <c r="U114" s="30"/>
      <c r="V114" s="30"/>
      <c r="W114" s="30"/>
      <c r="X114" s="30"/>
      <c r="Y114" s="30"/>
    </row>
    <row r="115" spans="2:25" s="28" customFormat="1" ht="12.75">
      <c r="B115" s="105"/>
      <c r="C115" s="5"/>
      <c r="D115" s="5"/>
      <c r="E115" s="5"/>
      <c r="F115" s="5">
        <v>5.6</v>
      </c>
      <c r="G115" s="5">
        <v>5.5</v>
      </c>
      <c r="H115" s="5">
        <v>5.3</v>
      </c>
      <c r="I115" s="5">
        <v>5</v>
      </c>
      <c r="J115" s="5">
        <v>5.3</v>
      </c>
      <c r="K115" s="5">
        <v>4.9</v>
      </c>
      <c r="L115" s="5">
        <v>4.9</v>
      </c>
      <c r="M115" s="22">
        <f>((SUM(F115:L115)-MAX(F115:L115)-MIN(F115:L115)))/5</f>
        <v>5.2</v>
      </c>
      <c r="N115" s="36">
        <v>1.6</v>
      </c>
      <c r="O115" s="35"/>
      <c r="P115" s="23">
        <f>M115*N115</f>
        <v>8.32</v>
      </c>
      <c r="Q115" s="5"/>
      <c r="R115" s="5"/>
      <c r="T115" s="30"/>
      <c r="U115" s="30"/>
      <c r="V115" s="30"/>
      <c r="W115" s="30"/>
      <c r="X115" s="30"/>
      <c r="Y115" s="30"/>
    </row>
    <row r="116" spans="2:25" s="28" customFormat="1" ht="12.75">
      <c r="B116" s="105"/>
      <c r="C116" s="5"/>
      <c r="D116" s="5"/>
      <c r="E116" s="5"/>
      <c r="F116" s="5">
        <v>5.5</v>
      </c>
      <c r="G116" s="5">
        <v>5.8</v>
      </c>
      <c r="H116" s="5">
        <v>5.5</v>
      </c>
      <c r="I116" s="5">
        <v>5.6</v>
      </c>
      <c r="J116" s="5">
        <v>5.9</v>
      </c>
      <c r="K116" s="5">
        <v>5.9</v>
      </c>
      <c r="L116" s="5">
        <v>5.9</v>
      </c>
      <c r="M116" s="22">
        <f>((SUM(F116:L116)-MAX(F116:L116)-MIN(F116:L116)))/5</f>
        <v>5.739999999999999</v>
      </c>
      <c r="N116" s="37">
        <v>2</v>
      </c>
      <c r="O116" s="35"/>
      <c r="P116" s="23">
        <f>M116*N116</f>
        <v>11.479999999999999</v>
      </c>
      <c r="Q116" s="5"/>
      <c r="R116" s="5"/>
      <c r="T116" s="30"/>
      <c r="U116" s="30"/>
      <c r="V116" s="30"/>
      <c r="W116" s="30"/>
      <c r="X116" s="30"/>
      <c r="Y116" s="30"/>
    </row>
    <row r="117" spans="2:25" s="28" customFormat="1" ht="12.75">
      <c r="B117" s="105"/>
      <c r="C117" s="5"/>
      <c r="D117" s="5"/>
      <c r="E117" s="5"/>
      <c r="F117" s="5">
        <v>5</v>
      </c>
      <c r="G117" s="5">
        <v>4.9</v>
      </c>
      <c r="H117" s="5">
        <v>4.9</v>
      </c>
      <c r="I117" s="5">
        <v>5</v>
      </c>
      <c r="J117" s="5">
        <v>5</v>
      </c>
      <c r="K117" s="5">
        <v>4.7</v>
      </c>
      <c r="L117" s="5">
        <v>5</v>
      </c>
      <c r="M117" s="22">
        <f>((SUM(F117:L117)-MAX(F117:L117)-MIN(F117:L117)))/5</f>
        <v>4.96</v>
      </c>
      <c r="N117" s="36">
        <v>1.8</v>
      </c>
      <c r="O117" s="35"/>
      <c r="P117" s="23">
        <f>M117*N117</f>
        <v>8.928</v>
      </c>
      <c r="Q117" s="5"/>
      <c r="R117" s="5"/>
      <c r="T117" s="30"/>
      <c r="U117" s="30"/>
      <c r="V117" s="30"/>
      <c r="W117" s="30"/>
      <c r="X117" s="30"/>
      <c r="Y117" s="30"/>
    </row>
    <row r="118" spans="2:25" s="28" customFormat="1" ht="13.5" thickBot="1">
      <c r="B118" s="109"/>
      <c r="C118" s="45"/>
      <c r="D118" s="45"/>
      <c r="E118" s="45"/>
      <c r="F118" s="45">
        <v>5.2</v>
      </c>
      <c r="G118" s="45">
        <v>5.2</v>
      </c>
      <c r="H118" s="45">
        <v>5</v>
      </c>
      <c r="I118" s="45">
        <v>5</v>
      </c>
      <c r="J118" s="45">
        <v>5.1</v>
      </c>
      <c r="K118" s="45">
        <v>4.8</v>
      </c>
      <c r="L118" s="45">
        <v>5</v>
      </c>
      <c r="M118" s="22">
        <f>((SUM(F118:L118)-MAX(F118:L118)-MIN(F118:L118)))/5</f>
        <v>5.06</v>
      </c>
      <c r="N118" s="70">
        <v>2.1</v>
      </c>
      <c r="O118" s="47"/>
      <c r="P118" s="48">
        <f>M118*N118</f>
        <v>10.626</v>
      </c>
      <c r="Q118" s="45"/>
      <c r="R118" s="5"/>
      <c r="T118" s="30"/>
      <c r="U118" s="30"/>
      <c r="V118" s="30"/>
      <c r="W118" s="30"/>
      <c r="X118" s="30"/>
      <c r="Y118" s="30"/>
    </row>
    <row r="119" spans="2:25" s="28" customFormat="1" ht="12.75">
      <c r="B119" s="69">
        <f>B114+1</f>
        <v>19</v>
      </c>
      <c r="C119" s="145" t="s">
        <v>123</v>
      </c>
      <c r="D119" s="139">
        <v>2007</v>
      </c>
      <c r="E119" s="142" t="s">
        <v>55</v>
      </c>
      <c r="F119" s="5">
        <v>1</v>
      </c>
      <c r="G119" s="5">
        <v>2</v>
      </c>
      <c r="H119" s="5">
        <v>3</v>
      </c>
      <c r="I119" s="5">
        <v>4</v>
      </c>
      <c r="J119" s="5">
        <v>5</v>
      </c>
      <c r="K119" s="5">
        <v>6</v>
      </c>
      <c r="L119" s="5"/>
      <c r="M119" s="22"/>
      <c r="N119" s="18"/>
      <c r="O119" s="35"/>
      <c r="P119" s="23"/>
      <c r="Q119" s="24">
        <f>SUM(P120:P123)/7.5*10</f>
        <v>45.17333333333334</v>
      </c>
      <c r="R119" s="5"/>
      <c r="T119" s="30"/>
      <c r="U119" s="30"/>
      <c r="V119" s="30"/>
      <c r="W119" s="30"/>
      <c r="X119" s="30"/>
      <c r="Y119" s="30"/>
    </row>
    <row r="120" spans="2:25" s="28" customFormat="1" ht="12.75">
      <c r="B120" s="105"/>
      <c r="C120" s="5"/>
      <c r="D120" s="5"/>
      <c r="E120" s="5"/>
      <c r="F120" s="5">
        <v>4</v>
      </c>
      <c r="G120" s="5">
        <v>4.3</v>
      </c>
      <c r="H120" s="5">
        <v>4</v>
      </c>
      <c r="I120" s="5">
        <v>4.2</v>
      </c>
      <c r="J120" s="5">
        <v>4.3</v>
      </c>
      <c r="K120" s="5">
        <v>4.3</v>
      </c>
      <c r="L120" s="5">
        <v>4.3</v>
      </c>
      <c r="M120" s="22">
        <f>((SUM(F120:L120)-MAX(F120:L120)-MIN(F120:L120)))/5</f>
        <v>4.220000000000001</v>
      </c>
      <c r="N120" s="36">
        <v>1.6</v>
      </c>
      <c r="O120" s="35"/>
      <c r="P120" s="23">
        <f>M120*N120</f>
        <v>6.752000000000002</v>
      </c>
      <c r="Q120" s="5"/>
      <c r="R120" s="5"/>
      <c r="T120" s="30"/>
      <c r="U120" s="30"/>
      <c r="V120" s="30"/>
      <c r="W120" s="30"/>
      <c r="X120" s="30"/>
      <c r="Y120" s="30"/>
    </row>
    <row r="121" spans="2:25" s="28" customFormat="1" ht="12.75">
      <c r="B121" s="105"/>
      <c r="C121" s="5"/>
      <c r="D121" s="5"/>
      <c r="E121" s="5"/>
      <c r="F121" s="5">
        <v>5.4</v>
      </c>
      <c r="G121" s="5">
        <v>5.4</v>
      </c>
      <c r="H121" s="5">
        <v>5</v>
      </c>
      <c r="I121" s="5">
        <v>5</v>
      </c>
      <c r="J121" s="5">
        <v>5.3</v>
      </c>
      <c r="K121" s="5">
        <v>5</v>
      </c>
      <c r="L121" s="5">
        <v>5</v>
      </c>
      <c r="M121" s="22">
        <f>((SUM(F121:L121)-MAX(F121:L121)-MIN(F121:L121)))/5</f>
        <v>5.140000000000001</v>
      </c>
      <c r="N121" s="37">
        <v>2</v>
      </c>
      <c r="O121" s="35"/>
      <c r="P121" s="23">
        <f>M121*N121</f>
        <v>10.280000000000001</v>
      </c>
      <c r="Q121" s="5"/>
      <c r="R121" s="5"/>
      <c r="T121" s="30"/>
      <c r="U121" s="30"/>
      <c r="V121" s="30"/>
      <c r="W121" s="30"/>
      <c r="X121" s="30"/>
      <c r="Y121" s="30"/>
    </row>
    <row r="122" spans="2:25" s="28" customFormat="1" ht="12.75">
      <c r="B122" s="105"/>
      <c r="C122" s="5"/>
      <c r="D122" s="5"/>
      <c r="E122" s="5"/>
      <c r="F122" s="5">
        <v>4.4</v>
      </c>
      <c r="G122" s="5">
        <v>4</v>
      </c>
      <c r="H122" s="5">
        <v>4.9</v>
      </c>
      <c r="I122" s="5">
        <v>4.4</v>
      </c>
      <c r="J122" s="5">
        <v>4.8</v>
      </c>
      <c r="K122" s="5">
        <v>4.5</v>
      </c>
      <c r="L122" s="28">
        <v>4.6</v>
      </c>
      <c r="M122" s="22">
        <f>((SUM(F122:K122)-MAX(F122:K122)-MIN(F122:K122)))/5</f>
        <v>3.62</v>
      </c>
      <c r="N122" s="36">
        <v>1.8</v>
      </c>
      <c r="O122" s="35"/>
      <c r="P122" s="23">
        <f>M122*N122</f>
        <v>6.516</v>
      </c>
      <c r="Q122" s="5"/>
      <c r="R122" s="5"/>
      <c r="T122" s="30"/>
      <c r="U122" s="30"/>
      <c r="V122" s="30"/>
      <c r="W122" s="30"/>
      <c r="X122" s="30"/>
      <c r="Y122" s="30"/>
    </row>
    <row r="123" spans="2:25" s="28" customFormat="1" ht="13.5" thickBot="1">
      <c r="B123" s="109"/>
      <c r="C123" s="45"/>
      <c r="D123" s="45"/>
      <c r="E123" s="45"/>
      <c r="F123" s="45">
        <v>5</v>
      </c>
      <c r="G123" s="45">
        <v>5</v>
      </c>
      <c r="H123" s="45">
        <v>5.1</v>
      </c>
      <c r="I123" s="45">
        <v>4.8</v>
      </c>
      <c r="J123" s="45">
        <v>5</v>
      </c>
      <c r="K123" s="45">
        <v>4.6</v>
      </c>
      <c r="L123" s="45">
        <v>4.8</v>
      </c>
      <c r="M123" s="22">
        <f>((SUM(F123:L123)-MAX(F123:L123)-MIN(F123:L123)))/5</f>
        <v>4.919999999999999</v>
      </c>
      <c r="N123" s="70">
        <v>2.1</v>
      </c>
      <c r="O123" s="47"/>
      <c r="P123" s="48">
        <f>M123*N123</f>
        <v>10.331999999999999</v>
      </c>
      <c r="Q123" s="45"/>
      <c r="R123" s="5"/>
      <c r="T123" s="30"/>
      <c r="U123" s="30"/>
      <c r="V123" s="30"/>
      <c r="W123" s="30"/>
      <c r="X123" s="30"/>
      <c r="Y123" s="30"/>
    </row>
    <row r="124" spans="2:25" s="28" customFormat="1" ht="12.75">
      <c r="B124" s="69">
        <f>B119+1</f>
        <v>20</v>
      </c>
      <c r="C124" s="145" t="s">
        <v>58</v>
      </c>
      <c r="D124" s="153">
        <v>2003</v>
      </c>
      <c r="E124" s="142" t="s">
        <v>60</v>
      </c>
      <c r="F124" s="5">
        <v>1</v>
      </c>
      <c r="G124" s="5">
        <v>2</v>
      </c>
      <c r="H124" s="5">
        <v>3</v>
      </c>
      <c r="I124" s="5">
        <v>4</v>
      </c>
      <c r="J124" s="5">
        <v>5</v>
      </c>
      <c r="K124" s="5">
        <v>6</v>
      </c>
      <c r="L124" s="5"/>
      <c r="M124" s="22"/>
      <c r="N124" s="18"/>
      <c r="O124" s="35"/>
      <c r="P124" s="23"/>
      <c r="Q124" s="24">
        <f>SUM(P125:P128)/7.5*10</f>
        <v>56.154666666666664</v>
      </c>
      <c r="R124" s="5"/>
      <c r="T124" s="30"/>
      <c r="U124" s="30"/>
      <c r="V124" s="30"/>
      <c r="W124" s="30"/>
      <c r="X124" s="30"/>
      <c r="Y124" s="30"/>
    </row>
    <row r="125" spans="2:25" s="28" customFormat="1" ht="12.75">
      <c r="B125" s="105"/>
      <c r="C125" s="5"/>
      <c r="D125" s="5"/>
      <c r="E125" s="5"/>
      <c r="F125" s="5">
        <v>5.4</v>
      </c>
      <c r="G125" s="5">
        <v>5.3</v>
      </c>
      <c r="H125" s="5">
        <v>5.5</v>
      </c>
      <c r="I125" s="5">
        <v>5.4</v>
      </c>
      <c r="J125" s="5">
        <v>5.6</v>
      </c>
      <c r="K125" s="5">
        <v>5.3</v>
      </c>
      <c r="L125" s="5">
        <v>5.4</v>
      </c>
      <c r="M125" s="22">
        <f>((SUM(F125:L125)-MAX(F125:L125)-MIN(F125:L125)))/5</f>
        <v>5.3999999999999995</v>
      </c>
      <c r="N125" s="36">
        <v>1.6</v>
      </c>
      <c r="O125" s="35"/>
      <c r="P125" s="23">
        <f>M125*N125</f>
        <v>8.639999999999999</v>
      </c>
      <c r="Q125" s="5"/>
      <c r="R125" s="5"/>
      <c r="T125" s="30"/>
      <c r="U125" s="30"/>
      <c r="V125" s="30"/>
      <c r="W125" s="30"/>
      <c r="X125" s="30"/>
      <c r="Y125" s="30"/>
    </row>
    <row r="126" spans="2:25" s="28" customFormat="1" ht="12.75">
      <c r="B126" s="105"/>
      <c r="C126" s="5"/>
      <c r="D126" s="5"/>
      <c r="E126" s="5"/>
      <c r="F126" s="5">
        <v>6.2</v>
      </c>
      <c r="G126" s="5">
        <v>6.2</v>
      </c>
      <c r="H126" s="5">
        <v>6.3</v>
      </c>
      <c r="I126" s="5">
        <v>6.2</v>
      </c>
      <c r="J126" s="5">
        <v>6.3</v>
      </c>
      <c r="K126" s="5">
        <v>6.2</v>
      </c>
      <c r="L126" s="5">
        <v>6.1</v>
      </c>
      <c r="M126" s="22">
        <f>((SUM(F126:L126)-MAX(F126:L126)-MIN(F126:L126)))/5</f>
        <v>6.220000000000001</v>
      </c>
      <c r="N126" s="37">
        <v>2</v>
      </c>
      <c r="O126" s="35"/>
      <c r="P126" s="23">
        <f>M126*N126</f>
        <v>12.440000000000001</v>
      </c>
      <c r="Q126" s="5"/>
      <c r="R126" s="5"/>
      <c r="T126" s="30"/>
      <c r="U126" s="30"/>
      <c r="V126" s="30"/>
      <c r="W126" s="30"/>
      <c r="X126" s="30"/>
      <c r="Y126" s="30"/>
    </row>
    <row r="127" spans="2:25" s="28" customFormat="1" ht="12.75">
      <c r="B127" s="105"/>
      <c r="C127" s="5"/>
      <c r="D127" s="5"/>
      <c r="E127" s="5"/>
      <c r="F127" s="5">
        <v>5.3</v>
      </c>
      <c r="G127" s="5">
        <v>5</v>
      </c>
      <c r="H127" s="5">
        <v>5.3</v>
      </c>
      <c r="I127" s="5">
        <v>5.2</v>
      </c>
      <c r="J127" s="5">
        <v>5.3</v>
      </c>
      <c r="K127" s="5">
        <v>5</v>
      </c>
      <c r="L127" s="5">
        <v>5.2</v>
      </c>
      <c r="M127" s="22">
        <f>((SUM(F127:L127)-MAX(F127:L127)-MIN(F127:L127)))/5</f>
        <v>5.200000000000001</v>
      </c>
      <c r="N127" s="36">
        <v>1.8</v>
      </c>
      <c r="O127" s="35"/>
      <c r="P127" s="23">
        <f>M127*N127</f>
        <v>9.360000000000003</v>
      </c>
      <c r="Q127" s="5"/>
      <c r="R127" s="5"/>
      <c r="T127" s="30"/>
      <c r="U127" s="30"/>
      <c r="V127" s="30"/>
      <c r="W127" s="30"/>
      <c r="X127" s="30"/>
      <c r="Y127" s="30"/>
    </row>
    <row r="128" spans="2:25" s="28" customFormat="1" ht="13.5" thickBot="1">
      <c r="B128" s="109"/>
      <c r="C128" s="45"/>
      <c r="D128" s="45"/>
      <c r="E128" s="45"/>
      <c r="F128" s="45">
        <v>5.6</v>
      </c>
      <c r="G128" s="45">
        <v>5.3</v>
      </c>
      <c r="H128" s="45">
        <v>5.7</v>
      </c>
      <c r="I128" s="45">
        <v>5.6</v>
      </c>
      <c r="J128" s="45">
        <v>5.7</v>
      </c>
      <c r="K128" s="45">
        <v>5.5</v>
      </c>
      <c r="L128" s="45">
        <v>5.4</v>
      </c>
      <c r="M128" s="22">
        <f>((SUM(F128:L128)-MAX(F128:L128)-MIN(F128:L128)))/5</f>
        <v>5.559999999999997</v>
      </c>
      <c r="N128" s="70">
        <v>2.1</v>
      </c>
      <c r="O128" s="47"/>
      <c r="P128" s="48">
        <f>M128*N128</f>
        <v>11.675999999999995</v>
      </c>
      <c r="Q128" s="45"/>
      <c r="R128" s="5"/>
      <c r="T128" s="30"/>
      <c r="U128" s="30"/>
      <c r="V128" s="30"/>
      <c r="W128" s="30"/>
      <c r="X128" s="30"/>
      <c r="Y128" s="30"/>
    </row>
    <row r="129" spans="2:25" s="28" customFormat="1" ht="12.75">
      <c r="B129" s="69">
        <f>B124+1</f>
        <v>21</v>
      </c>
      <c r="C129" s="146" t="s">
        <v>124</v>
      </c>
      <c r="D129" s="150" t="s">
        <v>93</v>
      </c>
      <c r="E129" s="152" t="s">
        <v>108</v>
      </c>
      <c r="F129" s="5">
        <v>1</v>
      </c>
      <c r="G129" s="5">
        <v>2</v>
      </c>
      <c r="H129" s="5">
        <v>3</v>
      </c>
      <c r="I129" s="5">
        <v>4</v>
      </c>
      <c r="J129" s="5">
        <v>5</v>
      </c>
      <c r="K129" s="5">
        <v>6</v>
      </c>
      <c r="L129" s="5"/>
      <c r="M129" s="22"/>
      <c r="N129" s="18"/>
      <c r="O129" s="35"/>
      <c r="P129" s="23"/>
      <c r="Q129" s="24">
        <f>SUM(P130:P133)/7.5*10</f>
        <v>43.109333333333346</v>
      </c>
      <c r="R129" s="5"/>
      <c r="T129" s="30"/>
      <c r="U129" s="30"/>
      <c r="V129" s="30"/>
      <c r="W129" s="30"/>
      <c r="X129" s="30"/>
      <c r="Y129" s="30"/>
    </row>
    <row r="130" spans="2:25" s="28" customFormat="1" ht="12.75">
      <c r="B130" s="105"/>
      <c r="C130" s="5"/>
      <c r="D130" s="5"/>
      <c r="E130" s="5"/>
      <c r="F130" s="5">
        <v>4.2</v>
      </c>
      <c r="G130" s="5">
        <v>4.2</v>
      </c>
      <c r="H130" s="5">
        <v>4.1</v>
      </c>
      <c r="I130" s="5">
        <v>4.3</v>
      </c>
      <c r="J130" s="5">
        <v>4</v>
      </c>
      <c r="K130" s="5">
        <v>4.5</v>
      </c>
      <c r="L130" s="5">
        <v>4.3</v>
      </c>
      <c r="M130" s="22">
        <f>((SUM(F130:L130)-MAX(F130:L130)-MIN(F130:L130)))/5</f>
        <v>4.220000000000001</v>
      </c>
      <c r="N130" s="36">
        <v>1.6</v>
      </c>
      <c r="O130" s="35"/>
      <c r="P130" s="23">
        <f>M130*N130+O130</f>
        <v>6.752000000000002</v>
      </c>
      <c r="Q130" s="5"/>
      <c r="R130" s="5"/>
      <c r="T130" s="30"/>
      <c r="U130" s="30"/>
      <c r="V130" s="30"/>
      <c r="W130" s="30"/>
      <c r="X130" s="30"/>
      <c r="Y130" s="30"/>
    </row>
    <row r="131" spans="2:25" s="28" customFormat="1" ht="12.75">
      <c r="B131" s="105"/>
      <c r="C131" s="5"/>
      <c r="D131" s="5"/>
      <c r="E131" s="5"/>
      <c r="F131" s="5">
        <v>3.5</v>
      </c>
      <c r="G131" s="5">
        <v>4</v>
      </c>
      <c r="H131" s="5">
        <v>3.6</v>
      </c>
      <c r="I131" s="5">
        <v>4</v>
      </c>
      <c r="J131" s="5">
        <v>3.7</v>
      </c>
      <c r="K131" s="5">
        <v>3.8</v>
      </c>
      <c r="L131" s="5">
        <v>4</v>
      </c>
      <c r="M131" s="22">
        <f>((SUM(F131:L131)-MAX(F131:L131)-MIN(F131:L131)))/5</f>
        <v>3.8200000000000003</v>
      </c>
      <c r="N131" s="37">
        <v>2</v>
      </c>
      <c r="O131" s="35"/>
      <c r="P131" s="23">
        <f>M131*N131</f>
        <v>7.640000000000001</v>
      </c>
      <c r="Q131" s="5"/>
      <c r="R131" s="5"/>
      <c r="T131" s="30"/>
      <c r="U131" s="30"/>
      <c r="V131" s="30"/>
      <c r="W131" s="30"/>
      <c r="X131" s="30"/>
      <c r="Y131" s="30"/>
    </row>
    <row r="132" spans="2:25" s="28" customFormat="1" ht="12.75">
      <c r="B132" s="105"/>
      <c r="C132" s="5"/>
      <c r="D132" s="5"/>
      <c r="E132" s="5"/>
      <c r="F132" s="5">
        <v>4.5</v>
      </c>
      <c r="G132" s="5">
        <v>4.4</v>
      </c>
      <c r="H132" s="5">
        <v>4.5</v>
      </c>
      <c r="I132" s="5">
        <v>4.6</v>
      </c>
      <c r="J132" s="5">
        <v>4.3</v>
      </c>
      <c r="K132" s="5">
        <v>4.3</v>
      </c>
      <c r="L132" s="5">
        <v>4.6</v>
      </c>
      <c r="M132" s="22">
        <f>((SUM(F132:L132)-MAX(F132:L132)-MIN(F132:L132)))/5</f>
        <v>4.46</v>
      </c>
      <c r="N132" s="36">
        <v>1.8</v>
      </c>
      <c r="O132" s="35"/>
      <c r="P132" s="23">
        <f>M132*N132</f>
        <v>8.028</v>
      </c>
      <c r="Q132" s="5"/>
      <c r="R132" s="5"/>
      <c r="T132" s="30"/>
      <c r="U132" s="30"/>
      <c r="V132" s="30"/>
      <c r="W132" s="30"/>
      <c r="X132" s="30"/>
      <c r="Y132" s="30"/>
    </row>
    <row r="133" spans="2:25" s="28" customFormat="1" ht="13.5" thickBot="1">
      <c r="B133" s="109"/>
      <c r="C133" s="45"/>
      <c r="D133" s="45"/>
      <c r="E133" s="45"/>
      <c r="F133" s="45">
        <v>4.8</v>
      </c>
      <c r="G133" s="45">
        <v>4.7</v>
      </c>
      <c r="H133" s="45">
        <v>4.9</v>
      </c>
      <c r="I133" s="45">
        <v>4.8</v>
      </c>
      <c r="J133" s="45">
        <v>4.5</v>
      </c>
      <c r="K133" s="45">
        <v>4.8</v>
      </c>
      <c r="L133" s="45">
        <v>4.5</v>
      </c>
      <c r="M133" s="22">
        <f>((SUM(F133:L133)-MAX(F133:L133)-MIN(F133:L133)))/5</f>
        <v>4.720000000000001</v>
      </c>
      <c r="N133" s="70">
        <v>2.1</v>
      </c>
      <c r="O133" s="47"/>
      <c r="P133" s="48">
        <f>M133*N133</f>
        <v>9.912000000000003</v>
      </c>
      <c r="Q133" s="45"/>
      <c r="R133" s="5"/>
      <c r="T133" s="30"/>
      <c r="U133" s="30"/>
      <c r="V133" s="30"/>
      <c r="W133" s="30"/>
      <c r="X133" s="30"/>
      <c r="Y133" s="30"/>
    </row>
    <row r="134" spans="2:25" s="28" customFormat="1" ht="12.75">
      <c r="B134" s="69">
        <f>B129+1</f>
        <v>22</v>
      </c>
      <c r="C134" s="154" t="s">
        <v>125</v>
      </c>
      <c r="D134" s="139">
        <v>2003</v>
      </c>
      <c r="E134" s="151" t="s">
        <v>60</v>
      </c>
      <c r="F134" s="5">
        <v>1</v>
      </c>
      <c r="G134" s="5">
        <v>2</v>
      </c>
      <c r="H134" s="5">
        <v>3</v>
      </c>
      <c r="I134" s="5">
        <v>4</v>
      </c>
      <c r="J134" s="5">
        <v>5</v>
      </c>
      <c r="K134" s="5">
        <v>6</v>
      </c>
      <c r="L134" s="5"/>
      <c r="M134" s="22"/>
      <c r="N134" s="18"/>
      <c r="O134" s="35"/>
      <c r="P134" s="23"/>
      <c r="Q134" s="24">
        <f>SUM(P135:P138)/7.5*10</f>
        <v>54.38133333333334</v>
      </c>
      <c r="R134" s="5"/>
      <c r="T134" s="30"/>
      <c r="U134" s="30"/>
      <c r="V134" s="30"/>
      <c r="W134" s="30"/>
      <c r="X134" s="30"/>
      <c r="Y134" s="30"/>
    </row>
    <row r="135" spans="2:25" s="28" customFormat="1" ht="12.75">
      <c r="B135" s="105"/>
      <c r="C135" s="5"/>
      <c r="D135" s="5"/>
      <c r="E135" s="5"/>
      <c r="F135" s="5">
        <v>5.9</v>
      </c>
      <c r="G135" s="5">
        <v>5.4</v>
      </c>
      <c r="H135" s="5">
        <v>5.4</v>
      </c>
      <c r="I135" s="5">
        <v>5.3</v>
      </c>
      <c r="J135" s="5">
        <v>5.6</v>
      </c>
      <c r="K135" s="5">
        <v>5.1</v>
      </c>
      <c r="L135" s="5">
        <v>5.2</v>
      </c>
      <c r="M135" s="22">
        <f>((SUM(F135:L135)-MAX(F135:L135)-MIN(F135:L135)))/5</f>
        <v>5.380000000000001</v>
      </c>
      <c r="N135" s="36">
        <v>1.6</v>
      </c>
      <c r="O135" s="35"/>
      <c r="P135" s="23">
        <f>M135*N135</f>
        <v>8.608000000000002</v>
      </c>
      <c r="Q135" s="5"/>
      <c r="R135" s="5"/>
      <c r="T135" s="30"/>
      <c r="U135" s="30"/>
      <c r="V135" s="30"/>
      <c r="W135" s="30"/>
      <c r="X135" s="30"/>
      <c r="Y135" s="30"/>
    </row>
    <row r="136" spans="2:25" s="28" customFormat="1" ht="12.75">
      <c r="B136" s="105"/>
      <c r="C136" s="5"/>
      <c r="D136" s="5"/>
      <c r="E136" s="5"/>
      <c r="F136" s="5">
        <v>5.9</v>
      </c>
      <c r="G136" s="5">
        <v>5.4</v>
      </c>
      <c r="H136" s="5">
        <v>5.7</v>
      </c>
      <c r="I136" s="5">
        <v>5.8</v>
      </c>
      <c r="J136" s="5">
        <v>6</v>
      </c>
      <c r="K136" s="5">
        <v>6</v>
      </c>
      <c r="L136" s="5">
        <v>6</v>
      </c>
      <c r="M136" s="22">
        <f>((SUM(F136:L136)-MAX(F136:L136)-MIN(F136:L136)))/5</f>
        <v>5.88</v>
      </c>
      <c r="N136" s="37">
        <v>2</v>
      </c>
      <c r="O136" s="35"/>
      <c r="P136" s="23">
        <f>M136*N136</f>
        <v>11.76</v>
      </c>
      <c r="Q136" s="5"/>
      <c r="R136" s="5"/>
      <c r="T136" s="30"/>
      <c r="U136" s="30"/>
      <c r="V136" s="30"/>
      <c r="W136" s="30"/>
      <c r="X136" s="30"/>
      <c r="Y136" s="30"/>
    </row>
    <row r="137" spans="2:25" s="28" customFormat="1" ht="12.75">
      <c r="B137" s="105"/>
      <c r="C137" s="5"/>
      <c r="D137" s="5"/>
      <c r="E137" s="5"/>
      <c r="F137" s="5">
        <v>5.3</v>
      </c>
      <c r="G137" s="5">
        <v>5.1</v>
      </c>
      <c r="H137" s="5">
        <v>5.1</v>
      </c>
      <c r="I137" s="5">
        <v>5.2</v>
      </c>
      <c r="J137" s="5">
        <v>5.5</v>
      </c>
      <c r="K137" s="5">
        <v>5.1</v>
      </c>
      <c r="L137" s="5">
        <v>5</v>
      </c>
      <c r="M137" s="22">
        <f>((SUM(F137:L137)-MAX(F137:L137)-MIN(F137:L137)))/5</f>
        <v>5.159999999999999</v>
      </c>
      <c r="N137" s="36">
        <v>1.8</v>
      </c>
      <c r="O137" s="35"/>
      <c r="P137" s="23">
        <f>M137*N137</f>
        <v>9.287999999999998</v>
      </c>
      <c r="Q137" s="5"/>
      <c r="R137" s="5"/>
      <c r="T137" s="30"/>
      <c r="U137" s="30"/>
      <c r="V137" s="30"/>
      <c r="W137" s="30"/>
      <c r="X137" s="30"/>
      <c r="Y137" s="30"/>
    </row>
    <row r="138" spans="2:25" s="28" customFormat="1" ht="13.5" thickBot="1">
      <c r="B138" s="109"/>
      <c r="C138" s="45"/>
      <c r="D138" s="45"/>
      <c r="E138" s="45"/>
      <c r="F138" s="45">
        <v>5.4</v>
      </c>
      <c r="G138" s="45">
        <v>5.5</v>
      </c>
      <c r="H138" s="45">
        <v>5.3</v>
      </c>
      <c r="I138" s="45">
        <v>5.3</v>
      </c>
      <c r="J138" s="45">
        <v>5.5</v>
      </c>
      <c r="K138" s="45">
        <v>5</v>
      </c>
      <c r="L138" s="45">
        <v>5</v>
      </c>
      <c r="M138" s="22">
        <f>((SUM(F138:L138)-MAX(F138:L138)-MIN(F138:L138)))/5</f>
        <v>5.3</v>
      </c>
      <c r="N138" s="70">
        <v>2.1</v>
      </c>
      <c r="O138" s="47"/>
      <c r="P138" s="48">
        <f>M138*N138</f>
        <v>11.13</v>
      </c>
      <c r="Q138" s="45"/>
      <c r="R138" s="5"/>
      <c r="T138" s="30"/>
      <c r="U138" s="30"/>
      <c r="V138" s="30"/>
      <c r="W138" s="30"/>
      <c r="X138" s="30"/>
      <c r="Y138" s="30"/>
    </row>
    <row r="139" spans="2:25" s="28" customFormat="1" ht="12.75">
      <c r="B139" s="69">
        <f>B134+1</f>
        <v>23</v>
      </c>
      <c r="C139" s="145" t="s">
        <v>126</v>
      </c>
      <c r="D139" s="139">
        <v>2006</v>
      </c>
      <c r="E139" s="142" t="s">
        <v>112</v>
      </c>
      <c r="F139" s="5">
        <v>1</v>
      </c>
      <c r="G139" s="5">
        <v>2</v>
      </c>
      <c r="H139" s="5">
        <v>3</v>
      </c>
      <c r="I139" s="5">
        <v>4</v>
      </c>
      <c r="J139" s="5">
        <v>5</v>
      </c>
      <c r="K139" s="5">
        <v>6</v>
      </c>
      <c r="L139" s="5"/>
      <c r="M139" s="22"/>
      <c r="N139" s="18"/>
      <c r="O139" s="35"/>
      <c r="P139" s="23"/>
      <c r="Q139" s="24">
        <f>SUM(P140:P143)/7.5*10</f>
        <v>46.81866666666667</v>
      </c>
      <c r="R139" s="5"/>
      <c r="T139" s="30"/>
      <c r="U139" s="30"/>
      <c r="V139" s="30"/>
      <c r="W139" s="30"/>
      <c r="X139" s="30"/>
      <c r="Y139" s="30"/>
    </row>
    <row r="140" spans="2:25" s="28" customFormat="1" ht="12.75">
      <c r="B140" s="105"/>
      <c r="C140" s="5"/>
      <c r="D140" s="5"/>
      <c r="E140" s="5"/>
      <c r="F140" s="5">
        <v>4.4</v>
      </c>
      <c r="G140" s="5">
        <v>4.2</v>
      </c>
      <c r="H140" s="5">
        <v>4.5</v>
      </c>
      <c r="I140" s="5">
        <v>4.2</v>
      </c>
      <c r="J140" s="5">
        <v>4.2</v>
      </c>
      <c r="K140" s="5">
        <v>4.3</v>
      </c>
      <c r="L140" s="5">
        <v>4.4</v>
      </c>
      <c r="M140" s="22">
        <f>((SUM(F140:L140)-MAX(F140:L140)-MIN(F140:L140)))/5</f>
        <v>4.300000000000001</v>
      </c>
      <c r="N140" s="36">
        <v>1.6</v>
      </c>
      <c r="O140" s="35"/>
      <c r="P140" s="23">
        <f>M140*N140</f>
        <v>6.880000000000002</v>
      </c>
      <c r="Q140" s="5"/>
      <c r="R140" s="5"/>
      <c r="T140" s="30"/>
      <c r="U140" s="30"/>
      <c r="V140" s="30"/>
      <c r="W140" s="30"/>
      <c r="X140" s="30"/>
      <c r="Y140" s="30"/>
    </row>
    <row r="141" spans="2:25" s="28" customFormat="1" ht="12.75">
      <c r="B141" s="105"/>
      <c r="C141" s="5"/>
      <c r="D141" s="5"/>
      <c r="E141" s="5"/>
      <c r="F141" s="5">
        <v>5.7</v>
      </c>
      <c r="G141" s="5">
        <v>5.7</v>
      </c>
      <c r="H141" s="5">
        <v>5.7</v>
      </c>
      <c r="I141" s="5">
        <v>5.6</v>
      </c>
      <c r="J141" s="5">
        <v>5.5</v>
      </c>
      <c r="K141" s="5">
        <v>5.6</v>
      </c>
      <c r="L141" s="5">
        <v>5.9</v>
      </c>
      <c r="M141" s="22">
        <f>((SUM(F141:L141)-MAX(F141:L141)-MIN(F141:L141)))/5</f>
        <v>5.660000000000001</v>
      </c>
      <c r="N141" s="37">
        <v>2</v>
      </c>
      <c r="O141" s="35"/>
      <c r="P141" s="23">
        <f>M141*N141</f>
        <v>11.320000000000002</v>
      </c>
      <c r="Q141" s="5"/>
      <c r="R141" s="5"/>
      <c r="T141" s="30"/>
      <c r="U141" s="30"/>
      <c r="V141" s="30"/>
      <c r="W141" s="30"/>
      <c r="X141" s="30"/>
      <c r="Y141" s="30"/>
    </row>
    <row r="142" spans="2:25" s="28" customFormat="1" ht="12.75">
      <c r="B142" s="105"/>
      <c r="C142" s="5"/>
      <c r="D142" s="5"/>
      <c r="E142" s="5"/>
      <c r="F142" s="5">
        <v>4</v>
      </c>
      <c r="G142" s="5">
        <v>4.1</v>
      </c>
      <c r="H142" s="5">
        <v>4.5</v>
      </c>
      <c r="I142" s="5">
        <v>4.3</v>
      </c>
      <c r="J142" s="5">
        <v>4</v>
      </c>
      <c r="K142" s="5">
        <v>4.4</v>
      </c>
      <c r="L142" s="5">
        <v>4.4</v>
      </c>
      <c r="M142" s="22">
        <f>((SUM(F142:L142)-MAX(F142:L142)-MIN(F142:L142)))/5</f>
        <v>4.239999999999999</v>
      </c>
      <c r="N142" s="36">
        <v>1.8</v>
      </c>
      <c r="O142" s="35"/>
      <c r="P142" s="23">
        <f>M142*N142</f>
        <v>7.631999999999999</v>
      </c>
      <c r="Q142" s="5"/>
      <c r="R142" s="5"/>
      <c r="T142" s="30"/>
      <c r="U142" s="30"/>
      <c r="V142" s="30"/>
      <c r="W142" s="30"/>
      <c r="X142" s="30"/>
      <c r="Y142" s="30"/>
    </row>
    <row r="143" spans="2:25" s="28" customFormat="1" ht="13.5" thickBot="1">
      <c r="B143" s="109"/>
      <c r="C143" s="45"/>
      <c r="D143" s="45"/>
      <c r="E143" s="45"/>
      <c r="F143" s="45">
        <v>4.5</v>
      </c>
      <c r="G143" s="45">
        <v>4.4</v>
      </c>
      <c r="H143" s="45">
        <v>4.4</v>
      </c>
      <c r="I143" s="45">
        <v>4.5</v>
      </c>
      <c r="J143" s="45">
        <v>4.4</v>
      </c>
      <c r="K143" s="45">
        <v>4.4</v>
      </c>
      <c r="L143" s="45">
        <v>4.4</v>
      </c>
      <c r="M143" s="22">
        <f>((SUM(F143:L143)-MAX(F143:L143)-MIN(F143:L143)))/5</f>
        <v>4.42</v>
      </c>
      <c r="N143" s="70">
        <v>2.1</v>
      </c>
      <c r="O143" s="47"/>
      <c r="P143" s="48">
        <f>M143*N143</f>
        <v>9.282</v>
      </c>
      <c r="Q143" s="45"/>
      <c r="R143" s="5"/>
      <c r="T143" s="30"/>
      <c r="U143" s="30"/>
      <c r="V143" s="30"/>
      <c r="W143" s="30"/>
      <c r="X143" s="30"/>
      <c r="Y143" s="30"/>
    </row>
    <row r="144" spans="2:25" s="28" customFormat="1" ht="12.75">
      <c r="B144" s="69">
        <f>B139+1</f>
        <v>24</v>
      </c>
      <c r="C144" s="154" t="s">
        <v>127</v>
      </c>
      <c r="D144" s="150" t="s">
        <v>103</v>
      </c>
      <c r="E144" s="151" t="s">
        <v>60</v>
      </c>
      <c r="F144" s="5">
        <v>1</v>
      </c>
      <c r="G144" s="5">
        <v>2</v>
      </c>
      <c r="H144" s="5">
        <v>3</v>
      </c>
      <c r="I144" s="5">
        <v>4</v>
      </c>
      <c r="J144" s="5">
        <v>5</v>
      </c>
      <c r="K144" s="5">
        <v>6</v>
      </c>
      <c r="L144" s="5"/>
      <c r="M144" s="22"/>
      <c r="N144" s="18"/>
      <c r="O144" s="35"/>
      <c r="P144" s="23"/>
      <c r="Q144" s="24">
        <f>SUM(P145:P148)/7.5*10</f>
        <v>54.06400000000001</v>
      </c>
      <c r="R144" s="5"/>
      <c r="T144" s="30"/>
      <c r="U144" s="30"/>
      <c r="V144" s="30"/>
      <c r="W144" s="30"/>
      <c r="X144" s="30"/>
      <c r="Y144" s="30"/>
    </row>
    <row r="145" spans="2:25" s="28" customFormat="1" ht="12.75">
      <c r="B145" s="105"/>
      <c r="C145" s="5"/>
      <c r="D145" s="5"/>
      <c r="E145" s="5"/>
      <c r="F145" s="5">
        <v>5.4</v>
      </c>
      <c r="G145" s="5">
        <v>5.4</v>
      </c>
      <c r="H145" s="5">
        <v>5.3</v>
      </c>
      <c r="I145" s="5">
        <v>5.5</v>
      </c>
      <c r="J145" s="5">
        <v>5.5</v>
      </c>
      <c r="K145" s="5">
        <v>5.6</v>
      </c>
      <c r="L145" s="5">
        <v>5.5</v>
      </c>
      <c r="M145" s="22">
        <f>((SUM(F145:L145)-MAX(F145:L145)-MIN(F145:L145)))/5</f>
        <v>5.46</v>
      </c>
      <c r="N145" s="36">
        <v>1.6</v>
      </c>
      <c r="O145" s="35"/>
      <c r="P145" s="23">
        <f>M145*N145</f>
        <v>8.736</v>
      </c>
      <c r="Q145" s="5"/>
      <c r="R145" s="5"/>
      <c r="T145" s="30"/>
      <c r="U145" s="30"/>
      <c r="V145" s="30"/>
      <c r="W145" s="30"/>
      <c r="X145" s="30"/>
      <c r="Y145" s="30"/>
    </row>
    <row r="146" spans="2:25" s="28" customFormat="1" ht="12.75">
      <c r="B146" s="105"/>
      <c r="C146" s="5"/>
      <c r="D146" s="5"/>
      <c r="E146" s="5"/>
      <c r="F146" s="5">
        <v>6</v>
      </c>
      <c r="G146" s="5">
        <v>6</v>
      </c>
      <c r="H146" s="5">
        <v>6</v>
      </c>
      <c r="I146" s="5">
        <v>5.8</v>
      </c>
      <c r="J146" s="5">
        <v>5.8</v>
      </c>
      <c r="K146" s="5">
        <v>5.7</v>
      </c>
      <c r="L146" s="5">
        <v>5.8</v>
      </c>
      <c r="M146" s="22">
        <f>((SUM(F146:L146)-MAX(F146:L146)-MIN(F146:L146)))/5</f>
        <v>5.880000000000001</v>
      </c>
      <c r="N146" s="37">
        <v>2</v>
      </c>
      <c r="O146" s="35"/>
      <c r="P146" s="23">
        <f>M146*N146</f>
        <v>11.760000000000002</v>
      </c>
      <c r="Q146" s="5"/>
      <c r="R146" s="5"/>
      <c r="T146" s="30"/>
      <c r="U146" s="30"/>
      <c r="V146" s="30"/>
      <c r="W146" s="30"/>
      <c r="X146" s="30"/>
      <c r="Y146" s="30"/>
    </row>
    <row r="147" spans="2:25" s="28" customFormat="1" ht="12.75">
      <c r="B147" s="105"/>
      <c r="C147" s="5"/>
      <c r="D147" s="5"/>
      <c r="E147" s="5"/>
      <c r="F147" s="5">
        <v>4.6</v>
      </c>
      <c r="G147" s="5">
        <v>4.6</v>
      </c>
      <c r="H147" s="5">
        <v>4.6</v>
      </c>
      <c r="I147" s="5">
        <v>4.8</v>
      </c>
      <c r="J147" s="5">
        <v>5</v>
      </c>
      <c r="K147" s="5">
        <v>4.8</v>
      </c>
      <c r="L147" s="5">
        <v>4.7</v>
      </c>
      <c r="M147" s="22">
        <f>((SUM(F147:L147)-MAX(F147:L147)-MIN(F147:L147)))/5</f>
        <v>4.7</v>
      </c>
      <c r="N147" s="36">
        <v>1.8</v>
      </c>
      <c r="O147" s="35"/>
      <c r="P147" s="23">
        <f>M147*N147</f>
        <v>8.46</v>
      </c>
      <c r="Q147" s="5"/>
      <c r="R147" s="5"/>
      <c r="T147" s="30"/>
      <c r="U147" s="30"/>
      <c r="V147" s="30"/>
      <c r="W147" s="30"/>
      <c r="X147" s="30"/>
      <c r="Y147" s="30"/>
    </row>
    <row r="148" spans="2:25" s="28" customFormat="1" ht="13.5" thickBot="1">
      <c r="B148" s="109"/>
      <c r="C148" s="45"/>
      <c r="D148" s="45"/>
      <c r="E148" s="45"/>
      <c r="F148" s="45">
        <v>5.5</v>
      </c>
      <c r="G148" s="45">
        <v>5.6</v>
      </c>
      <c r="H148" s="45">
        <v>5.7</v>
      </c>
      <c r="I148" s="45">
        <v>5.5</v>
      </c>
      <c r="J148" s="45">
        <v>5.5</v>
      </c>
      <c r="K148" s="45">
        <v>5.5</v>
      </c>
      <c r="L148" s="45">
        <v>5.4</v>
      </c>
      <c r="M148" s="22">
        <f>((SUM(F148:L148)-MAX(F148:L148)-MIN(F148:L148)))/5</f>
        <v>5.519999999999999</v>
      </c>
      <c r="N148" s="70">
        <v>2.1</v>
      </c>
      <c r="O148" s="47"/>
      <c r="P148" s="48">
        <f>M148*N148</f>
        <v>11.591999999999997</v>
      </c>
      <c r="Q148" s="45"/>
      <c r="R148" s="5"/>
      <c r="T148" s="30"/>
      <c r="U148" s="30"/>
      <c r="V148" s="30"/>
      <c r="W148" s="30"/>
      <c r="X148" s="30"/>
      <c r="Y148" s="30"/>
    </row>
    <row r="149" spans="2:25" s="28" customFormat="1" ht="12.75">
      <c r="B149" s="69">
        <f>B144+1</f>
        <v>25</v>
      </c>
      <c r="C149" s="154" t="s">
        <v>128</v>
      </c>
      <c r="D149" s="139">
        <v>2004</v>
      </c>
      <c r="E149" s="151" t="s">
        <v>57</v>
      </c>
      <c r="F149" s="5">
        <v>1</v>
      </c>
      <c r="G149" s="5">
        <v>2</v>
      </c>
      <c r="H149" s="5">
        <v>3</v>
      </c>
      <c r="I149" s="5">
        <v>4</v>
      </c>
      <c r="J149" s="5">
        <v>5</v>
      </c>
      <c r="K149" s="5">
        <v>6</v>
      </c>
      <c r="L149" s="5"/>
      <c r="M149" s="56"/>
      <c r="N149" s="57"/>
      <c r="O149" s="58"/>
      <c r="P149" s="24"/>
      <c r="Q149" s="24">
        <f>SUM(P150:P153)/7.5*10</f>
        <v>55.44799999999999</v>
      </c>
      <c r="R149" s="5"/>
      <c r="T149" s="30"/>
      <c r="U149" s="30"/>
      <c r="V149" s="30"/>
      <c r="W149" s="30"/>
      <c r="X149" s="30"/>
      <c r="Y149" s="30"/>
    </row>
    <row r="150" spans="2:25" s="28" customFormat="1" ht="12.75">
      <c r="B150" s="105"/>
      <c r="C150" s="5"/>
      <c r="D150" s="5"/>
      <c r="E150" s="5"/>
      <c r="F150" s="5">
        <v>5.5</v>
      </c>
      <c r="G150" s="5">
        <v>5.3</v>
      </c>
      <c r="H150" s="5">
        <v>5.1</v>
      </c>
      <c r="I150" s="5">
        <v>5.1</v>
      </c>
      <c r="J150" s="5">
        <v>5.5</v>
      </c>
      <c r="K150" s="5">
        <v>5.2</v>
      </c>
      <c r="L150" s="5">
        <v>5.3</v>
      </c>
      <c r="M150" s="22">
        <f>((SUM(F150:L150)-MAX(F150:L150)-MIN(F150:L150)))/5</f>
        <v>5.279999999999999</v>
      </c>
      <c r="N150" s="36">
        <v>1.6</v>
      </c>
      <c r="O150" s="35"/>
      <c r="P150" s="23">
        <f>M150*N150</f>
        <v>8.447999999999999</v>
      </c>
      <c r="Q150" s="5"/>
      <c r="R150" s="5"/>
      <c r="T150" s="30"/>
      <c r="U150" s="30"/>
      <c r="V150" s="30"/>
      <c r="W150" s="30"/>
      <c r="X150" s="30"/>
      <c r="Y150" s="30"/>
    </row>
    <row r="151" spans="2:25" s="28" customFormat="1" ht="12.75">
      <c r="B151" s="105"/>
      <c r="C151" s="5"/>
      <c r="D151" s="5"/>
      <c r="E151" s="5"/>
      <c r="F151" s="5">
        <v>5.3</v>
      </c>
      <c r="G151" s="5">
        <v>5.6</v>
      </c>
      <c r="H151" s="5">
        <v>5.3</v>
      </c>
      <c r="I151" s="5">
        <v>5.4</v>
      </c>
      <c r="J151" s="5">
        <v>5.6</v>
      </c>
      <c r="K151" s="5">
        <v>5.4</v>
      </c>
      <c r="L151" s="5">
        <v>5.2</v>
      </c>
      <c r="M151" s="22">
        <f>((SUM(F151:L151)-MAX(F151:L151)-MIN(F151:L151)))/5</f>
        <v>5.4</v>
      </c>
      <c r="N151" s="37">
        <v>2</v>
      </c>
      <c r="O151" s="35"/>
      <c r="P151" s="23">
        <f>M151*N151</f>
        <v>10.8</v>
      </c>
      <c r="Q151" s="5"/>
      <c r="R151" s="5"/>
      <c r="T151" s="30"/>
      <c r="U151" s="30"/>
      <c r="V151" s="30"/>
      <c r="W151" s="30"/>
      <c r="X151" s="30"/>
      <c r="Y151" s="30"/>
    </row>
    <row r="152" spans="2:25" s="28" customFormat="1" ht="12.75">
      <c r="B152" s="105"/>
      <c r="C152" s="5"/>
      <c r="D152" s="5"/>
      <c r="E152" s="5"/>
      <c r="F152" s="5">
        <v>5.4</v>
      </c>
      <c r="G152" s="5">
        <v>5.3</v>
      </c>
      <c r="H152" s="5">
        <v>5.3</v>
      </c>
      <c r="I152" s="5">
        <v>5.3</v>
      </c>
      <c r="J152" s="5">
        <v>5.5</v>
      </c>
      <c r="K152" s="5">
        <v>5.4</v>
      </c>
      <c r="L152" s="5">
        <v>5.2</v>
      </c>
      <c r="M152" s="22">
        <f>((SUM(F152:L152)-MAX(F152:L152)-MIN(F152:L152)))/5</f>
        <v>5.340000000000002</v>
      </c>
      <c r="N152" s="36">
        <v>1.8</v>
      </c>
      <c r="O152" s="35"/>
      <c r="P152" s="23">
        <f>M152*N152</f>
        <v>9.612000000000004</v>
      </c>
      <c r="Q152" s="5"/>
      <c r="R152" s="5"/>
      <c r="T152" s="30"/>
      <c r="U152" s="30"/>
      <c r="V152" s="30"/>
      <c r="W152" s="30"/>
      <c r="X152" s="30"/>
      <c r="Y152" s="30"/>
    </row>
    <row r="153" spans="2:25" s="28" customFormat="1" ht="13.5" thickBot="1">
      <c r="B153" s="109"/>
      <c r="C153" s="45"/>
      <c r="D153" s="45"/>
      <c r="E153" s="45"/>
      <c r="F153" s="45">
        <v>6.1</v>
      </c>
      <c r="G153" s="45">
        <v>6.2</v>
      </c>
      <c r="H153" s="45">
        <v>6</v>
      </c>
      <c r="I153" s="45">
        <v>6</v>
      </c>
      <c r="J153" s="45">
        <v>6.2</v>
      </c>
      <c r="K153" s="45">
        <v>6</v>
      </c>
      <c r="L153" s="45">
        <v>6</v>
      </c>
      <c r="M153" s="22">
        <f>((SUM(F153:L153)-MAX(F153:L153)-MIN(F153:L153)))/5</f>
        <v>6.06</v>
      </c>
      <c r="N153" s="70">
        <v>2.1</v>
      </c>
      <c r="O153" s="47"/>
      <c r="P153" s="48">
        <f>M153*N153</f>
        <v>12.725999999999999</v>
      </c>
      <c r="Q153" s="45"/>
      <c r="R153" s="5"/>
      <c r="T153" s="30"/>
      <c r="U153" s="30"/>
      <c r="V153" s="30"/>
      <c r="W153" s="30"/>
      <c r="X153" s="30"/>
      <c r="Y153" s="30"/>
    </row>
    <row r="154" spans="2:25" s="28" customFormat="1" ht="12.75">
      <c r="B154" s="69">
        <f>B149+1</f>
        <v>26</v>
      </c>
      <c r="C154" s="145" t="s">
        <v>129</v>
      </c>
      <c r="D154" s="141" t="s">
        <v>103</v>
      </c>
      <c r="E154" s="142" t="s">
        <v>60</v>
      </c>
      <c r="F154" s="5">
        <v>1</v>
      </c>
      <c r="G154" s="5">
        <v>2</v>
      </c>
      <c r="H154" s="5">
        <v>3</v>
      </c>
      <c r="I154" s="5">
        <v>4</v>
      </c>
      <c r="J154" s="5">
        <v>5</v>
      </c>
      <c r="K154" s="5">
        <v>6</v>
      </c>
      <c r="L154" s="5"/>
      <c r="M154" s="22"/>
      <c r="N154" s="18"/>
      <c r="O154" s="35"/>
      <c r="P154" s="23"/>
      <c r="Q154" s="24">
        <f>SUM(P155:P158)/7.5*10</f>
        <v>57.55200000000001</v>
      </c>
      <c r="R154" s="5"/>
      <c r="T154" s="30"/>
      <c r="U154" s="30"/>
      <c r="V154" s="30"/>
      <c r="W154" s="30"/>
      <c r="X154" s="30"/>
      <c r="Y154" s="30"/>
    </row>
    <row r="155" spans="2:25" s="28" customFormat="1" ht="12.75">
      <c r="B155" s="105"/>
      <c r="C155" s="5"/>
      <c r="D155" s="5"/>
      <c r="E155" s="5"/>
      <c r="F155" s="5">
        <v>5.6</v>
      </c>
      <c r="G155" s="5">
        <v>5.4</v>
      </c>
      <c r="H155" s="5">
        <v>5.6</v>
      </c>
      <c r="I155" s="5">
        <v>5.4</v>
      </c>
      <c r="J155" s="5">
        <v>5.6</v>
      </c>
      <c r="K155" s="5">
        <v>5.1</v>
      </c>
      <c r="L155" s="5">
        <v>5.4</v>
      </c>
      <c r="M155" s="22">
        <f>((SUM(F155:L155)-MAX(F155:L155)-MIN(F155:L155)))/5</f>
        <v>5.4799999999999995</v>
      </c>
      <c r="N155" s="36">
        <v>1.6</v>
      </c>
      <c r="O155" s="35"/>
      <c r="P155" s="23">
        <f>M155*N155</f>
        <v>8.767999999999999</v>
      </c>
      <c r="Q155" s="5"/>
      <c r="R155" s="5"/>
      <c r="T155" s="30"/>
      <c r="U155" s="30"/>
      <c r="V155" s="30"/>
      <c r="W155" s="30"/>
      <c r="X155" s="30"/>
      <c r="Y155" s="30"/>
    </row>
    <row r="156" spans="2:25" s="28" customFormat="1" ht="12.75">
      <c r="B156" s="105"/>
      <c r="C156" s="5"/>
      <c r="D156" s="5"/>
      <c r="E156" s="5"/>
      <c r="F156" s="5">
        <v>6</v>
      </c>
      <c r="G156" s="5">
        <v>6.1</v>
      </c>
      <c r="H156" s="5">
        <v>6</v>
      </c>
      <c r="I156" s="5">
        <v>6</v>
      </c>
      <c r="J156" s="5">
        <v>6</v>
      </c>
      <c r="K156" s="5">
        <v>6</v>
      </c>
      <c r="L156" s="5">
        <v>6.1</v>
      </c>
      <c r="M156" s="22">
        <f>((SUM(F156:L156)-MAX(F156:L156)-MIN(F156:L156)))/5</f>
        <v>6.0200000000000005</v>
      </c>
      <c r="N156" s="37">
        <v>2</v>
      </c>
      <c r="O156" s="35"/>
      <c r="P156" s="23">
        <f>M156*N156</f>
        <v>12.040000000000001</v>
      </c>
      <c r="Q156" s="5"/>
      <c r="R156" s="5"/>
      <c r="T156" s="30"/>
      <c r="U156" s="30"/>
      <c r="V156" s="30"/>
      <c r="W156" s="30"/>
      <c r="X156" s="30"/>
      <c r="Y156" s="30"/>
    </row>
    <row r="157" spans="2:25" s="28" customFormat="1" ht="12.75">
      <c r="B157" s="105"/>
      <c r="C157" s="5"/>
      <c r="D157" s="5"/>
      <c r="E157" s="5"/>
      <c r="F157" s="5">
        <v>5.3</v>
      </c>
      <c r="G157" s="5">
        <v>4.9</v>
      </c>
      <c r="H157" s="5">
        <v>5.3</v>
      </c>
      <c r="I157" s="5">
        <v>5</v>
      </c>
      <c r="J157" s="5">
        <v>5.3</v>
      </c>
      <c r="K157" s="5">
        <v>5.1</v>
      </c>
      <c r="L157" s="5">
        <v>5</v>
      </c>
      <c r="M157" s="22">
        <f>((SUM(F157:L157)-MAX(F157:L157)-MIN(F157:L157)))/5</f>
        <v>5.139999999999999</v>
      </c>
      <c r="N157" s="36">
        <v>1.8</v>
      </c>
      <c r="O157" s="35"/>
      <c r="P157" s="23">
        <f>M157*N157</f>
        <v>9.251999999999999</v>
      </c>
      <c r="Q157" s="5"/>
      <c r="R157" s="5"/>
      <c r="T157" s="30"/>
      <c r="U157" s="30"/>
      <c r="V157" s="30"/>
      <c r="W157" s="30"/>
      <c r="X157" s="30"/>
      <c r="Y157" s="30"/>
    </row>
    <row r="158" spans="2:25" s="28" customFormat="1" ht="13.5" thickBot="1">
      <c r="B158" s="109"/>
      <c r="C158" s="45"/>
      <c r="D158" s="45"/>
      <c r="E158" s="45"/>
      <c r="F158" s="45">
        <v>6.3</v>
      </c>
      <c r="G158" s="45">
        <v>6</v>
      </c>
      <c r="H158" s="45">
        <v>6.3</v>
      </c>
      <c r="I158" s="45">
        <v>6.2</v>
      </c>
      <c r="J158" s="45">
        <v>6.3</v>
      </c>
      <c r="K158" s="45">
        <v>6.2</v>
      </c>
      <c r="L158" s="45">
        <v>6.2</v>
      </c>
      <c r="M158" s="22">
        <f>((SUM(F158:L158)-MAX(F158:L158)-MIN(F158:L158)))/5</f>
        <v>6.240000000000002</v>
      </c>
      <c r="N158" s="70">
        <v>2.1</v>
      </c>
      <c r="O158" s="47"/>
      <c r="P158" s="48">
        <f>M158*N158</f>
        <v>13.104000000000005</v>
      </c>
      <c r="Q158" s="45"/>
      <c r="R158" s="5"/>
      <c r="T158" s="30"/>
      <c r="U158" s="30"/>
      <c r="V158" s="30"/>
      <c r="W158" s="30"/>
      <c r="X158" s="30"/>
      <c r="Y158" s="30"/>
    </row>
    <row r="159" spans="2:25" s="28" customFormat="1" ht="12.75">
      <c r="B159" s="69">
        <f>B154+1</f>
        <v>27</v>
      </c>
      <c r="C159" s="145" t="s">
        <v>104</v>
      </c>
      <c r="D159" s="141" t="s">
        <v>95</v>
      </c>
      <c r="E159" s="142" t="s">
        <v>55</v>
      </c>
      <c r="F159" s="5">
        <v>1</v>
      </c>
      <c r="G159" s="5">
        <v>2</v>
      </c>
      <c r="H159" s="5">
        <v>3</v>
      </c>
      <c r="I159" s="5">
        <v>4</v>
      </c>
      <c r="J159" s="5">
        <v>5</v>
      </c>
      <c r="K159" s="5">
        <v>6</v>
      </c>
      <c r="L159" s="5"/>
      <c r="M159" s="22"/>
      <c r="N159" s="18"/>
      <c r="O159" s="35"/>
      <c r="P159" s="23"/>
      <c r="Q159" s="24">
        <f>SUM(P160:P163)/7.5*10</f>
        <v>43.431999999999995</v>
      </c>
      <c r="R159" s="5"/>
      <c r="T159" s="30"/>
      <c r="U159" s="30"/>
      <c r="V159" s="30"/>
      <c r="W159" s="30"/>
      <c r="X159" s="30"/>
      <c r="Y159" s="30"/>
    </row>
    <row r="160" spans="2:25" s="28" customFormat="1" ht="12.75">
      <c r="B160" s="105"/>
      <c r="C160" s="5"/>
      <c r="D160" s="5"/>
      <c r="E160" s="5"/>
      <c r="F160" s="5">
        <v>3.9</v>
      </c>
      <c r="G160" s="5">
        <v>3.8</v>
      </c>
      <c r="H160" s="5">
        <v>4</v>
      </c>
      <c r="I160" s="5">
        <v>4</v>
      </c>
      <c r="J160" s="5">
        <v>4</v>
      </c>
      <c r="K160" s="5">
        <v>4.1</v>
      </c>
      <c r="L160" s="5">
        <v>4</v>
      </c>
      <c r="M160" s="22">
        <f>((SUM(F160:L160)-MAX(F160:L160)-MIN(F160:L160)))/5</f>
        <v>3.979999999999999</v>
      </c>
      <c r="N160" s="36">
        <v>1.6</v>
      </c>
      <c r="O160" s="35"/>
      <c r="P160" s="23">
        <f>M160*N160</f>
        <v>6.3679999999999986</v>
      </c>
      <c r="Q160" s="5"/>
      <c r="R160" s="5"/>
      <c r="T160" s="30"/>
      <c r="U160" s="30"/>
      <c r="V160" s="30"/>
      <c r="W160" s="30"/>
      <c r="X160" s="30"/>
      <c r="Y160" s="30"/>
    </row>
    <row r="161" spans="2:25" s="28" customFormat="1" ht="12.75">
      <c r="B161" s="105"/>
      <c r="C161" s="5"/>
      <c r="D161" s="5"/>
      <c r="E161" s="5"/>
      <c r="F161" s="5">
        <v>4.7</v>
      </c>
      <c r="G161" s="5">
        <v>5</v>
      </c>
      <c r="H161" s="5">
        <v>5</v>
      </c>
      <c r="I161" s="5">
        <v>5</v>
      </c>
      <c r="J161" s="5">
        <v>5</v>
      </c>
      <c r="K161" s="5">
        <v>5</v>
      </c>
      <c r="L161" s="5">
        <v>5</v>
      </c>
      <c r="M161" s="22">
        <f>((SUM(F161:L161)-MAX(F161:L161)-MIN(F161:L161)))/5</f>
        <v>5.000000000000001</v>
      </c>
      <c r="N161" s="37">
        <v>2</v>
      </c>
      <c r="O161" s="35"/>
      <c r="P161" s="23">
        <f>M161*N161</f>
        <v>10.000000000000002</v>
      </c>
      <c r="Q161" s="5"/>
      <c r="R161" s="5"/>
      <c r="T161" s="30"/>
      <c r="U161" s="30"/>
      <c r="V161" s="30"/>
      <c r="W161" s="30"/>
      <c r="X161" s="30"/>
      <c r="Y161" s="30"/>
    </row>
    <row r="162" spans="2:25" s="28" customFormat="1" ht="12.75">
      <c r="B162" s="105"/>
      <c r="C162" s="5"/>
      <c r="D162" s="5"/>
      <c r="E162" s="5"/>
      <c r="F162" s="5">
        <v>3.8</v>
      </c>
      <c r="G162" s="5">
        <v>4</v>
      </c>
      <c r="H162" s="5">
        <v>4</v>
      </c>
      <c r="I162" s="5">
        <v>4</v>
      </c>
      <c r="J162" s="5">
        <v>4.6</v>
      </c>
      <c r="K162" s="5">
        <v>4.4</v>
      </c>
      <c r="L162" s="5">
        <v>4</v>
      </c>
      <c r="M162" s="22">
        <f>((SUM(F162:L162)-MAX(F162:L162)-MIN(F162:L162)))/5</f>
        <v>4.079999999999999</v>
      </c>
      <c r="N162" s="36">
        <v>1.8</v>
      </c>
      <c r="O162" s="35"/>
      <c r="P162" s="23">
        <f>M162*N162</f>
        <v>7.3439999999999985</v>
      </c>
      <c r="Q162" s="5"/>
      <c r="R162" s="5"/>
      <c r="T162" s="30"/>
      <c r="U162" s="30"/>
      <c r="V162" s="30"/>
      <c r="W162" s="30"/>
      <c r="X162" s="30"/>
      <c r="Y162" s="30"/>
    </row>
    <row r="163" spans="2:25" s="28" customFormat="1" ht="13.5" thickBot="1">
      <c r="B163" s="109"/>
      <c r="C163" s="45"/>
      <c r="D163" s="45"/>
      <c r="E163" s="45"/>
      <c r="F163" s="45">
        <v>4</v>
      </c>
      <c r="G163" s="45">
        <v>4</v>
      </c>
      <c r="H163" s="45">
        <v>4.3</v>
      </c>
      <c r="I163" s="45">
        <v>4.3</v>
      </c>
      <c r="J163" s="45">
        <v>4.3</v>
      </c>
      <c r="K163" s="45">
        <v>4.2</v>
      </c>
      <c r="L163" s="45">
        <v>4.3</v>
      </c>
      <c r="M163" s="22">
        <f>((SUM(F163:L163)-MAX(F163:L163)-MIN(F163:L163)))/5</f>
        <v>4.220000000000001</v>
      </c>
      <c r="N163" s="70">
        <v>2.1</v>
      </c>
      <c r="O163" s="47"/>
      <c r="P163" s="48">
        <f>M163*N163</f>
        <v>8.862000000000002</v>
      </c>
      <c r="Q163" s="45"/>
      <c r="R163" s="5"/>
      <c r="T163" s="30"/>
      <c r="U163" s="30"/>
      <c r="V163" s="30"/>
      <c r="W163" s="30"/>
      <c r="X163" s="30"/>
      <c r="Y163" s="30"/>
    </row>
    <row r="164" spans="2:25" s="28" customFormat="1" ht="12.75">
      <c r="B164" s="69">
        <f>B159+1</f>
        <v>28</v>
      </c>
      <c r="C164" s="145" t="s">
        <v>130</v>
      </c>
      <c r="D164" s="139">
        <v>2004</v>
      </c>
      <c r="E164" s="142" t="s">
        <v>60</v>
      </c>
      <c r="F164" s="5">
        <v>1</v>
      </c>
      <c r="G164" s="5">
        <v>2</v>
      </c>
      <c r="H164" s="5">
        <v>3</v>
      </c>
      <c r="I164" s="5">
        <v>4</v>
      </c>
      <c r="J164" s="5">
        <v>5</v>
      </c>
      <c r="K164" s="5">
        <v>6</v>
      </c>
      <c r="L164" s="5"/>
      <c r="M164" s="22"/>
      <c r="N164" s="18"/>
      <c r="O164" s="35"/>
      <c r="P164" s="23"/>
      <c r="Q164" s="24">
        <f>SUM(P165:P168)/7.5*10</f>
        <v>56.504000000000005</v>
      </c>
      <c r="R164" s="5"/>
      <c r="T164" s="30"/>
      <c r="U164" s="30"/>
      <c r="V164" s="30"/>
      <c r="W164" s="30"/>
      <c r="X164" s="30"/>
      <c r="Y164" s="30"/>
    </row>
    <row r="165" spans="2:25" s="28" customFormat="1" ht="12.75">
      <c r="B165" s="105"/>
      <c r="C165" s="5"/>
      <c r="D165" s="5"/>
      <c r="E165" s="5"/>
      <c r="F165" s="5">
        <v>5.5</v>
      </c>
      <c r="G165" s="5">
        <v>5.4</v>
      </c>
      <c r="H165" s="5">
        <v>5.5</v>
      </c>
      <c r="I165" s="5">
        <v>5.3</v>
      </c>
      <c r="J165" s="5">
        <v>5.2</v>
      </c>
      <c r="K165" s="5">
        <v>5.2</v>
      </c>
      <c r="L165" s="5">
        <v>5.3</v>
      </c>
      <c r="M165" s="22">
        <f>((SUM(F165:L165)-MAX(F165:L165)-MIN(F165:L165)))/5</f>
        <v>5.34</v>
      </c>
      <c r="N165" s="36">
        <v>1.6</v>
      </c>
      <c r="O165" s="35"/>
      <c r="P165" s="23">
        <f>M165*N165</f>
        <v>8.544</v>
      </c>
      <c r="Q165" s="5"/>
      <c r="R165" s="5"/>
      <c r="T165" s="30"/>
      <c r="U165" s="30"/>
      <c r="V165" s="30"/>
      <c r="W165" s="30"/>
      <c r="X165" s="30"/>
      <c r="Y165" s="30"/>
    </row>
    <row r="166" spans="2:25" s="28" customFormat="1" ht="12.75">
      <c r="B166" s="105"/>
      <c r="C166" s="5"/>
      <c r="D166" s="5"/>
      <c r="E166" s="5"/>
      <c r="F166" s="5">
        <v>5.9</v>
      </c>
      <c r="G166" s="5">
        <v>5.9</v>
      </c>
      <c r="H166" s="5">
        <v>6</v>
      </c>
      <c r="I166" s="5">
        <v>5.9</v>
      </c>
      <c r="J166" s="5">
        <v>5.8</v>
      </c>
      <c r="K166" s="5">
        <v>6</v>
      </c>
      <c r="L166" s="5">
        <v>6</v>
      </c>
      <c r="M166" s="22">
        <f>((SUM(F166:L166)-MAX(F166:L166)-MIN(F166:L166)))/5</f>
        <v>5.9399999999999995</v>
      </c>
      <c r="N166" s="37">
        <v>2</v>
      </c>
      <c r="O166" s="35"/>
      <c r="P166" s="23">
        <f>M166*N166</f>
        <v>11.879999999999999</v>
      </c>
      <c r="Q166" s="5"/>
      <c r="R166" s="5"/>
      <c r="T166" s="30"/>
      <c r="U166" s="30"/>
      <c r="V166" s="30"/>
      <c r="W166" s="30"/>
      <c r="X166" s="30"/>
      <c r="Y166" s="30"/>
    </row>
    <row r="167" spans="2:25" s="28" customFormat="1" ht="12.75">
      <c r="B167" s="105"/>
      <c r="C167" s="5"/>
      <c r="D167" s="5"/>
      <c r="E167" s="5"/>
      <c r="F167" s="5">
        <v>5.5</v>
      </c>
      <c r="G167" s="5">
        <v>5.2</v>
      </c>
      <c r="H167" s="5">
        <v>5.5</v>
      </c>
      <c r="I167" s="5">
        <v>5.5</v>
      </c>
      <c r="J167" s="5">
        <v>5.6</v>
      </c>
      <c r="K167" s="5">
        <v>5.5</v>
      </c>
      <c r="L167" s="5">
        <v>5.5</v>
      </c>
      <c r="M167" s="22">
        <f>((SUM(F167:L167)-MAX(F167:L167)-MIN(F167:L167)))/5</f>
        <v>5.499999999999999</v>
      </c>
      <c r="N167" s="36">
        <v>1.8</v>
      </c>
      <c r="O167" s="35"/>
      <c r="P167" s="23">
        <f>M167*N167</f>
        <v>9.899999999999999</v>
      </c>
      <c r="Q167" s="5"/>
      <c r="R167" s="5"/>
      <c r="T167" s="30"/>
      <c r="U167" s="30"/>
      <c r="V167" s="30"/>
      <c r="W167" s="30"/>
      <c r="X167" s="30"/>
      <c r="Y167" s="30"/>
    </row>
    <row r="168" spans="2:25" s="28" customFormat="1" ht="13.5" thickBot="1">
      <c r="B168" s="109"/>
      <c r="C168" s="45"/>
      <c r="D168" s="45"/>
      <c r="E168" s="45"/>
      <c r="F168" s="45">
        <v>5.8</v>
      </c>
      <c r="G168" s="45">
        <v>5.7</v>
      </c>
      <c r="H168" s="45">
        <v>5.8</v>
      </c>
      <c r="I168" s="45">
        <v>5.7</v>
      </c>
      <c r="J168" s="45">
        <v>5.8</v>
      </c>
      <c r="K168" s="45">
        <v>5.5</v>
      </c>
      <c r="L168" s="45">
        <v>5.7</v>
      </c>
      <c r="M168" s="22">
        <f>((SUM(F168:L168)-MAX(F168:L168)-MIN(F168:L168)))/5</f>
        <v>5.74</v>
      </c>
      <c r="N168" s="70">
        <v>2.1</v>
      </c>
      <c r="O168" s="47"/>
      <c r="P168" s="48">
        <f>M168*N168</f>
        <v>12.054</v>
      </c>
      <c r="Q168" s="45"/>
      <c r="R168" s="5"/>
      <c r="T168" s="30"/>
      <c r="U168" s="30"/>
      <c r="V168" s="30"/>
      <c r="W168" s="30"/>
      <c r="X168" s="30"/>
      <c r="Y168" s="30"/>
    </row>
    <row r="169" spans="2:25" s="28" customFormat="1" ht="12.75">
      <c r="B169" s="69">
        <f>B164+1</f>
        <v>29</v>
      </c>
      <c r="C169" s="145" t="s">
        <v>131</v>
      </c>
      <c r="D169" s="139">
        <v>2005</v>
      </c>
      <c r="E169" s="142" t="s">
        <v>55</v>
      </c>
      <c r="F169" s="5">
        <v>1</v>
      </c>
      <c r="G169" s="5">
        <v>2</v>
      </c>
      <c r="H169" s="5">
        <v>3</v>
      </c>
      <c r="I169" s="5">
        <v>4</v>
      </c>
      <c r="J169" s="5">
        <v>5</v>
      </c>
      <c r="K169" s="5">
        <v>6</v>
      </c>
      <c r="L169" s="5"/>
      <c r="M169" s="22"/>
      <c r="N169" s="18"/>
      <c r="O169" s="35"/>
      <c r="P169" s="23"/>
      <c r="Q169" s="24">
        <f>SUM(P170:P173)/7.5*10</f>
        <v>48.61866666666667</v>
      </c>
      <c r="R169" s="5"/>
      <c r="T169" s="30"/>
      <c r="U169" s="30"/>
      <c r="V169" s="30"/>
      <c r="W169" s="30"/>
      <c r="X169" s="30"/>
      <c r="Y169" s="30"/>
    </row>
    <row r="170" spans="2:25" s="28" customFormat="1" ht="12.75">
      <c r="B170" s="105"/>
      <c r="C170" s="5"/>
      <c r="D170" s="5"/>
      <c r="E170" s="5"/>
      <c r="F170" s="5">
        <v>4.5</v>
      </c>
      <c r="G170" s="5">
        <v>4.8</v>
      </c>
      <c r="H170" s="5">
        <v>4.7</v>
      </c>
      <c r="I170" s="5">
        <v>4.8</v>
      </c>
      <c r="J170" s="5">
        <v>5</v>
      </c>
      <c r="K170" s="5">
        <v>4.8</v>
      </c>
      <c r="L170" s="5">
        <v>4.5</v>
      </c>
      <c r="M170" s="22">
        <f>((SUM(F170:L170)-MAX(F170:L170)-MIN(F170:L170)))/5</f>
        <v>4.720000000000001</v>
      </c>
      <c r="N170" s="36">
        <v>1.6</v>
      </c>
      <c r="O170" s="35"/>
      <c r="P170" s="23">
        <f>M170*N170</f>
        <v>7.552000000000001</v>
      </c>
      <c r="Q170" s="5"/>
      <c r="R170" s="5"/>
      <c r="T170" s="30"/>
      <c r="U170" s="30"/>
      <c r="V170" s="30"/>
      <c r="W170" s="30"/>
      <c r="X170" s="30"/>
      <c r="Y170" s="30"/>
    </row>
    <row r="171" spans="2:25" s="28" customFormat="1" ht="12.75">
      <c r="B171" s="105"/>
      <c r="C171" s="5"/>
      <c r="D171" s="5"/>
      <c r="E171" s="5"/>
      <c r="F171" s="5">
        <v>5.5</v>
      </c>
      <c r="G171" s="5">
        <v>5.4</v>
      </c>
      <c r="H171" s="5">
        <v>5.5</v>
      </c>
      <c r="I171" s="5">
        <v>5.4</v>
      </c>
      <c r="J171" s="5">
        <v>5.1</v>
      </c>
      <c r="K171" s="5">
        <v>5.4</v>
      </c>
      <c r="L171" s="5">
        <v>5.4</v>
      </c>
      <c r="M171" s="22">
        <f>((SUM(F171:L171)-MAX(F171:L171)-MIN(F171:L171)))/5</f>
        <v>5.419999999999999</v>
      </c>
      <c r="N171" s="37">
        <v>2</v>
      </c>
      <c r="O171" s="35"/>
      <c r="P171" s="23">
        <f>M171*N171</f>
        <v>10.839999999999998</v>
      </c>
      <c r="Q171" s="5"/>
      <c r="R171" s="5"/>
      <c r="T171" s="30"/>
      <c r="U171" s="30"/>
      <c r="V171" s="30"/>
      <c r="W171" s="30"/>
      <c r="X171" s="30"/>
      <c r="Y171" s="30"/>
    </row>
    <row r="172" spans="2:25" s="28" customFormat="1" ht="12.75">
      <c r="B172" s="105"/>
      <c r="C172" s="5"/>
      <c r="D172" s="5"/>
      <c r="E172" s="5"/>
      <c r="F172" s="5">
        <v>4.5</v>
      </c>
      <c r="G172" s="5">
        <v>4.7</v>
      </c>
      <c r="H172" s="5">
        <v>4.5</v>
      </c>
      <c r="I172" s="5">
        <v>4.5</v>
      </c>
      <c r="J172" s="5">
        <v>4</v>
      </c>
      <c r="K172" s="5">
        <v>3.9</v>
      </c>
      <c r="L172" s="5">
        <v>4</v>
      </c>
      <c r="M172" s="22">
        <f>((SUM(F172:L172)-MAX(F172:L172)-MIN(F172:L172)))/5</f>
        <v>4.3</v>
      </c>
      <c r="N172" s="36">
        <v>1.8</v>
      </c>
      <c r="O172" s="35"/>
      <c r="P172" s="23">
        <f>M172*N172</f>
        <v>7.74</v>
      </c>
      <c r="Q172" s="5"/>
      <c r="R172" s="5"/>
      <c r="T172" s="30"/>
      <c r="U172" s="30"/>
      <c r="V172" s="30"/>
      <c r="W172" s="30"/>
      <c r="X172" s="30"/>
      <c r="Y172" s="30"/>
    </row>
    <row r="173" spans="2:25" s="28" customFormat="1" ht="13.5" thickBot="1">
      <c r="B173" s="109"/>
      <c r="C173" s="45"/>
      <c r="D173" s="45"/>
      <c r="E173" s="45"/>
      <c r="F173" s="45">
        <v>5</v>
      </c>
      <c r="G173" s="45">
        <v>4.8</v>
      </c>
      <c r="H173" s="45">
        <v>5.4</v>
      </c>
      <c r="I173" s="45">
        <v>4.8</v>
      </c>
      <c r="J173" s="45">
        <v>5</v>
      </c>
      <c r="K173" s="45">
        <v>4.8</v>
      </c>
      <c r="L173" s="45">
        <v>5</v>
      </c>
      <c r="M173" s="22">
        <f>((SUM(F173:L173)-MAX(F173:L173)-MIN(F173:L173)))/5</f>
        <v>4.92</v>
      </c>
      <c r="N173" s="70">
        <v>2.1</v>
      </c>
      <c r="O173" s="47"/>
      <c r="P173" s="48">
        <f>M173*N173</f>
        <v>10.332</v>
      </c>
      <c r="Q173" s="45"/>
      <c r="R173" s="5"/>
      <c r="T173" s="30"/>
      <c r="U173" s="30"/>
      <c r="V173" s="30"/>
      <c r="W173" s="30"/>
      <c r="X173" s="30"/>
      <c r="Y173" s="30"/>
    </row>
    <row r="174" spans="2:25" s="28" customFormat="1" ht="12.75">
      <c r="B174" s="69">
        <f>B169+1</f>
        <v>30</v>
      </c>
      <c r="C174" s="145" t="s">
        <v>132</v>
      </c>
      <c r="D174" s="141" t="s">
        <v>98</v>
      </c>
      <c r="E174" s="145" t="s">
        <v>60</v>
      </c>
      <c r="F174" s="5">
        <v>1</v>
      </c>
      <c r="G174" s="5">
        <v>2</v>
      </c>
      <c r="H174" s="5">
        <v>3</v>
      </c>
      <c r="I174" s="5">
        <v>4</v>
      </c>
      <c r="J174" s="5">
        <v>5</v>
      </c>
      <c r="K174" s="5">
        <v>6</v>
      </c>
      <c r="L174" s="5"/>
      <c r="M174" s="22"/>
      <c r="N174" s="18"/>
      <c r="O174" s="35"/>
      <c r="P174" s="23"/>
      <c r="Q174" s="24">
        <f>SUM(P175:P178)/7.5*10</f>
        <v>52.91466666666666</v>
      </c>
      <c r="R174" s="5"/>
      <c r="T174" s="30"/>
      <c r="U174" s="30"/>
      <c r="V174" s="30"/>
      <c r="W174" s="30"/>
      <c r="X174" s="30"/>
      <c r="Y174" s="30"/>
    </row>
    <row r="175" spans="2:25" s="28" customFormat="1" ht="12.75">
      <c r="B175" s="105"/>
      <c r="C175" s="5"/>
      <c r="D175" s="5"/>
      <c r="E175" s="5"/>
      <c r="F175" s="5">
        <v>5</v>
      </c>
      <c r="G175" s="5">
        <v>5</v>
      </c>
      <c r="H175" s="5">
        <v>5</v>
      </c>
      <c r="I175" s="5">
        <v>4.7</v>
      </c>
      <c r="J175" s="5">
        <v>4.6</v>
      </c>
      <c r="K175" s="5">
        <v>4.6</v>
      </c>
      <c r="L175" s="5">
        <v>5</v>
      </c>
      <c r="M175" s="22">
        <f>((SUM(F175:L175)-MAX(F175:L175)-MIN(F175:L175)))/5</f>
        <v>4.859999999999999</v>
      </c>
      <c r="N175" s="36">
        <v>1.6</v>
      </c>
      <c r="O175" s="35"/>
      <c r="P175" s="23">
        <f>M175*N175</f>
        <v>7.776</v>
      </c>
      <c r="Q175" s="5"/>
      <c r="R175" s="5"/>
      <c r="T175" s="30"/>
      <c r="U175" s="30"/>
      <c r="V175" s="30"/>
      <c r="W175" s="30"/>
      <c r="X175" s="30"/>
      <c r="Y175" s="30"/>
    </row>
    <row r="176" spans="2:25" s="28" customFormat="1" ht="12.75">
      <c r="B176" s="105"/>
      <c r="C176" s="5"/>
      <c r="D176" s="5"/>
      <c r="E176" s="5"/>
      <c r="F176" s="5">
        <v>6</v>
      </c>
      <c r="G176" s="5">
        <v>6.1</v>
      </c>
      <c r="H176" s="5">
        <v>6</v>
      </c>
      <c r="I176" s="5">
        <v>6</v>
      </c>
      <c r="J176" s="5">
        <v>5.8</v>
      </c>
      <c r="K176" s="5">
        <v>5.9</v>
      </c>
      <c r="L176" s="5">
        <v>6</v>
      </c>
      <c r="M176" s="22">
        <f>((SUM(F176:L176)-MAX(F176:L176)-MIN(F176:L176)))/5</f>
        <v>5.98</v>
      </c>
      <c r="N176" s="37">
        <v>2</v>
      </c>
      <c r="O176" s="35"/>
      <c r="P176" s="23">
        <f>M176*N176</f>
        <v>11.96</v>
      </c>
      <c r="Q176" s="5"/>
      <c r="R176" s="5"/>
      <c r="T176" s="30"/>
      <c r="U176" s="30"/>
      <c r="V176" s="30"/>
      <c r="W176" s="30"/>
      <c r="X176" s="30"/>
      <c r="Y176" s="30"/>
    </row>
    <row r="177" spans="2:25" s="28" customFormat="1" ht="12.75">
      <c r="B177" s="105"/>
      <c r="C177" s="5"/>
      <c r="D177" s="5"/>
      <c r="E177" s="5"/>
      <c r="F177" s="5">
        <v>5</v>
      </c>
      <c r="G177" s="5">
        <v>5</v>
      </c>
      <c r="H177" s="5">
        <v>4.7</v>
      </c>
      <c r="I177" s="5">
        <v>4.8</v>
      </c>
      <c r="J177" s="5">
        <v>4.8</v>
      </c>
      <c r="K177" s="5">
        <v>4.5</v>
      </c>
      <c r="L177" s="5">
        <v>4.4</v>
      </c>
      <c r="M177" s="22">
        <f>((SUM(F177:L177)-MAX(F177:L177)-MIN(F177:L177)))/5</f>
        <v>4.760000000000001</v>
      </c>
      <c r="N177" s="36">
        <v>1.8</v>
      </c>
      <c r="O177" s="35"/>
      <c r="P177" s="23">
        <f>M177*N177</f>
        <v>8.568000000000001</v>
      </c>
      <c r="Q177" s="5"/>
      <c r="R177" s="5"/>
      <c r="T177" s="30"/>
      <c r="U177" s="30"/>
      <c r="V177" s="30"/>
      <c r="W177" s="30"/>
      <c r="X177" s="30"/>
      <c r="Y177" s="30"/>
    </row>
    <row r="178" spans="2:25" s="28" customFormat="1" ht="13.5" thickBot="1">
      <c r="B178" s="109"/>
      <c r="C178" s="45"/>
      <c r="D178" s="45"/>
      <c r="E178" s="45"/>
      <c r="F178" s="45">
        <v>5.6</v>
      </c>
      <c r="G178" s="45">
        <v>5.3</v>
      </c>
      <c r="H178" s="45">
        <v>5.5</v>
      </c>
      <c r="I178" s="45">
        <v>5.3</v>
      </c>
      <c r="J178" s="45">
        <v>5.6</v>
      </c>
      <c r="K178" s="45">
        <v>5.3</v>
      </c>
      <c r="L178" s="45">
        <v>5.4</v>
      </c>
      <c r="M178" s="22">
        <f>((SUM(F178:L178)-MAX(F178:L178)-MIN(F178:L178)))/5</f>
        <v>5.419999999999998</v>
      </c>
      <c r="N178" s="70">
        <v>2.1</v>
      </c>
      <c r="O178" s="47"/>
      <c r="P178" s="48">
        <f>M178*N178</f>
        <v>11.381999999999996</v>
      </c>
      <c r="Q178" s="45"/>
      <c r="R178" s="5"/>
      <c r="T178" s="30"/>
      <c r="U178" s="30"/>
      <c r="V178" s="30"/>
      <c r="W178" s="30"/>
      <c r="X178" s="30"/>
      <c r="Y178" s="30"/>
    </row>
    <row r="179" spans="2:25" s="28" customFormat="1" ht="12.75">
      <c r="B179" s="69">
        <f>B174+1</f>
        <v>31</v>
      </c>
      <c r="C179" s="145" t="s">
        <v>51</v>
      </c>
      <c r="D179" s="139">
        <v>2005</v>
      </c>
      <c r="E179" s="142" t="s">
        <v>108</v>
      </c>
      <c r="F179" s="5">
        <v>1</v>
      </c>
      <c r="G179" s="5">
        <v>2</v>
      </c>
      <c r="H179" s="5">
        <v>3</v>
      </c>
      <c r="I179" s="5">
        <v>4</v>
      </c>
      <c r="J179" s="5">
        <v>5</v>
      </c>
      <c r="K179" s="5">
        <v>6</v>
      </c>
      <c r="L179" s="5"/>
      <c r="M179" s="22"/>
      <c r="N179" s="18"/>
      <c r="O179" s="35"/>
      <c r="P179" s="23"/>
      <c r="Q179" s="24">
        <f>SUM(P180:P183)/7.5*10</f>
        <v>54.77066666666667</v>
      </c>
      <c r="R179" s="5"/>
      <c r="T179" s="30"/>
      <c r="U179" s="30"/>
      <c r="V179" s="30"/>
      <c r="W179" s="30"/>
      <c r="X179" s="30"/>
      <c r="Y179" s="30"/>
    </row>
    <row r="180" spans="2:25" s="28" customFormat="1" ht="12.75">
      <c r="B180" s="105"/>
      <c r="C180" s="5"/>
      <c r="D180" s="5"/>
      <c r="E180" s="5"/>
      <c r="F180" s="5">
        <v>5.4</v>
      </c>
      <c r="G180" s="5">
        <v>5.5</v>
      </c>
      <c r="H180" s="5">
        <v>5.5</v>
      </c>
      <c r="I180" s="5">
        <v>5.8</v>
      </c>
      <c r="J180" s="5">
        <v>5.5</v>
      </c>
      <c r="K180" s="5">
        <v>5.9</v>
      </c>
      <c r="L180" s="5">
        <v>5.4</v>
      </c>
      <c r="M180" s="22">
        <f>((SUM(F180:L180)-MAX(F180:L180)-MIN(F180:L180)))/5</f>
        <v>5.540000000000001</v>
      </c>
      <c r="N180" s="36">
        <v>1.6</v>
      </c>
      <c r="O180" s="35"/>
      <c r="P180" s="23">
        <f>M180*N180</f>
        <v>8.864000000000003</v>
      </c>
      <c r="Q180" s="5"/>
      <c r="R180" s="5"/>
      <c r="T180" s="30"/>
      <c r="U180" s="30"/>
      <c r="V180" s="30"/>
      <c r="W180" s="30"/>
      <c r="X180" s="30"/>
      <c r="Y180" s="30"/>
    </row>
    <row r="181" spans="2:25" s="28" customFormat="1" ht="12.75">
      <c r="B181" s="105"/>
      <c r="C181" s="5"/>
      <c r="D181" s="5"/>
      <c r="E181" s="5"/>
      <c r="F181" s="5">
        <v>6.1</v>
      </c>
      <c r="G181" s="5">
        <v>6.2</v>
      </c>
      <c r="H181" s="5">
        <v>6.1</v>
      </c>
      <c r="I181" s="5">
        <v>6.3</v>
      </c>
      <c r="J181" s="5">
        <v>6.2</v>
      </c>
      <c r="K181" s="5">
        <v>6.2</v>
      </c>
      <c r="L181" s="5">
        <v>6.2</v>
      </c>
      <c r="M181" s="22">
        <f>((SUM(F181:L181)-MAX(F181:L181)-MIN(F181:L181)))/5</f>
        <v>6.1800000000000015</v>
      </c>
      <c r="N181" s="37">
        <v>2</v>
      </c>
      <c r="O181" s="35"/>
      <c r="P181" s="23">
        <f>M181*N181</f>
        <v>12.360000000000003</v>
      </c>
      <c r="Q181" s="5"/>
      <c r="R181" s="5"/>
      <c r="T181" s="30"/>
      <c r="U181" s="30"/>
      <c r="V181" s="30"/>
      <c r="W181" s="30"/>
      <c r="X181" s="30"/>
      <c r="Y181" s="30"/>
    </row>
    <row r="182" spans="2:25" s="28" customFormat="1" ht="12.75">
      <c r="B182" s="105"/>
      <c r="C182" s="5"/>
      <c r="D182" s="5"/>
      <c r="E182" s="5"/>
      <c r="F182" s="5">
        <v>4.7</v>
      </c>
      <c r="G182" s="5">
        <v>4.3</v>
      </c>
      <c r="H182" s="5">
        <v>4.6</v>
      </c>
      <c r="I182" s="5">
        <v>4.9</v>
      </c>
      <c r="J182" s="5">
        <v>4.6</v>
      </c>
      <c r="K182" s="5">
        <v>5</v>
      </c>
      <c r="L182" s="5">
        <v>4.5</v>
      </c>
      <c r="M182" s="22">
        <f>((SUM(F182:L182)-MAX(F182:L182)-MIN(F182:L182)))/5</f>
        <v>4.66</v>
      </c>
      <c r="N182" s="36">
        <v>1.8</v>
      </c>
      <c r="O182" s="35"/>
      <c r="P182" s="23">
        <f>M182*N182</f>
        <v>8.388</v>
      </c>
      <c r="Q182" s="5"/>
      <c r="R182" s="5"/>
      <c r="T182" s="30"/>
      <c r="U182" s="30"/>
      <c r="V182" s="30"/>
      <c r="W182" s="30"/>
      <c r="X182" s="30"/>
      <c r="Y182" s="30"/>
    </row>
    <row r="183" spans="2:25" s="28" customFormat="1" ht="13.5" thickBot="1">
      <c r="B183" s="109"/>
      <c r="C183" s="45"/>
      <c r="D183" s="45"/>
      <c r="E183" s="45"/>
      <c r="F183" s="45">
        <v>5.2</v>
      </c>
      <c r="G183" s="45">
        <v>5.6</v>
      </c>
      <c r="H183" s="45">
        <v>5.3</v>
      </c>
      <c r="I183" s="45">
        <v>5.6</v>
      </c>
      <c r="J183" s="45">
        <v>5.3</v>
      </c>
      <c r="K183" s="45">
        <v>5.6</v>
      </c>
      <c r="L183" s="45">
        <v>5.5</v>
      </c>
      <c r="M183" s="22">
        <f>((SUM(F183:L183)-MAX(F183:L183)-MIN(F183:L183)))/5</f>
        <v>5.46</v>
      </c>
      <c r="N183" s="70">
        <v>2.1</v>
      </c>
      <c r="O183" s="47"/>
      <c r="P183" s="48">
        <f>M183*N183</f>
        <v>11.466000000000001</v>
      </c>
      <c r="Q183" s="45"/>
      <c r="R183" s="5"/>
      <c r="T183" s="30"/>
      <c r="U183" s="30"/>
      <c r="V183" s="30"/>
      <c r="W183" s="30"/>
      <c r="X183" s="30"/>
      <c r="Y183" s="30"/>
    </row>
    <row r="184" spans="2:25" s="28" customFormat="1" ht="12.75">
      <c r="B184" s="69">
        <f>B179+1</f>
        <v>32</v>
      </c>
      <c r="C184" s="145" t="s">
        <v>133</v>
      </c>
      <c r="D184" s="139">
        <v>2005</v>
      </c>
      <c r="E184" s="142" t="s">
        <v>55</v>
      </c>
      <c r="F184" s="5">
        <v>1</v>
      </c>
      <c r="G184" s="5">
        <v>2</v>
      </c>
      <c r="H184" s="5">
        <v>3</v>
      </c>
      <c r="I184" s="5">
        <v>4</v>
      </c>
      <c r="J184" s="5">
        <v>5</v>
      </c>
      <c r="K184" s="5">
        <v>6</v>
      </c>
      <c r="L184" s="5"/>
      <c r="M184" s="22"/>
      <c r="N184" s="18"/>
      <c r="O184" s="35"/>
      <c r="P184" s="23"/>
      <c r="Q184" s="24">
        <f>SUM(P185:P188)/7.5*10</f>
        <v>47.66400000000001</v>
      </c>
      <c r="R184" s="5"/>
      <c r="T184" s="30"/>
      <c r="U184" s="30"/>
      <c r="V184" s="30"/>
      <c r="W184" s="30"/>
      <c r="X184" s="30"/>
      <c r="Y184" s="30"/>
    </row>
    <row r="185" spans="2:25" s="28" customFormat="1" ht="12.75">
      <c r="B185" s="105"/>
      <c r="C185" s="5"/>
      <c r="D185" s="5"/>
      <c r="E185" s="5"/>
      <c r="F185" s="5">
        <v>5.3</v>
      </c>
      <c r="G185" s="5">
        <v>5.2</v>
      </c>
      <c r="H185" s="5">
        <v>5.2</v>
      </c>
      <c r="I185" s="5">
        <v>5.3</v>
      </c>
      <c r="J185" s="5">
        <v>5.4</v>
      </c>
      <c r="K185" s="5">
        <v>5.1</v>
      </c>
      <c r="L185" s="5">
        <v>5.3</v>
      </c>
      <c r="M185" s="22">
        <f>((SUM(F185:L185)-MAX(F185:L185)-MIN(F185:L185)))/5</f>
        <v>5.26</v>
      </c>
      <c r="N185" s="36">
        <v>1.6</v>
      </c>
      <c r="O185" s="35"/>
      <c r="P185" s="23">
        <f>M185*N185</f>
        <v>8.416</v>
      </c>
      <c r="Q185" s="5"/>
      <c r="R185" s="5"/>
      <c r="T185" s="30"/>
      <c r="U185" s="30"/>
      <c r="V185" s="30"/>
      <c r="W185" s="30"/>
      <c r="X185" s="30"/>
      <c r="Y185" s="30"/>
    </row>
    <row r="186" spans="2:25" s="28" customFormat="1" ht="12.75">
      <c r="B186" s="105"/>
      <c r="C186" s="5"/>
      <c r="D186" s="5"/>
      <c r="E186" s="5"/>
      <c r="F186" s="5">
        <v>4.5</v>
      </c>
      <c r="G186" s="5">
        <v>4.7</v>
      </c>
      <c r="H186" s="5">
        <v>5</v>
      </c>
      <c r="I186" s="5">
        <v>5</v>
      </c>
      <c r="J186" s="5">
        <v>5</v>
      </c>
      <c r="K186" s="5">
        <v>4.8</v>
      </c>
      <c r="L186" s="5">
        <v>5</v>
      </c>
      <c r="M186" s="22">
        <f>((SUM(F186:L186)-MAX(F186:L186)-MIN(F186:L186)))/5</f>
        <v>4.9</v>
      </c>
      <c r="N186" s="37">
        <v>2</v>
      </c>
      <c r="O186" s="35"/>
      <c r="P186" s="23">
        <f>M186*N186</f>
        <v>9.8</v>
      </c>
      <c r="Q186" s="5"/>
      <c r="R186" s="5"/>
      <c r="T186" s="30"/>
      <c r="U186" s="30"/>
      <c r="V186" s="30"/>
      <c r="W186" s="30"/>
      <c r="X186" s="30"/>
      <c r="Y186" s="30"/>
    </row>
    <row r="187" spans="2:25" s="28" customFormat="1" ht="12.75">
      <c r="B187" s="105"/>
      <c r="C187" s="5"/>
      <c r="D187" s="5"/>
      <c r="E187" s="5"/>
      <c r="F187" s="5">
        <v>4.5</v>
      </c>
      <c r="G187" s="5">
        <v>4</v>
      </c>
      <c r="H187" s="5">
        <v>4.3</v>
      </c>
      <c r="I187" s="5">
        <v>4.5</v>
      </c>
      <c r="J187" s="5">
        <v>4.4</v>
      </c>
      <c r="K187" s="5">
        <v>4.8</v>
      </c>
      <c r="L187" s="5">
        <v>4.4</v>
      </c>
      <c r="M187" s="22">
        <f>((SUM(F187:L187)-MAX(F187:L187)-MIN(F187:L187)))/5</f>
        <v>4.420000000000001</v>
      </c>
      <c r="N187" s="36">
        <v>1.8</v>
      </c>
      <c r="O187" s="35"/>
      <c r="P187" s="23">
        <f>M187*N187</f>
        <v>7.956000000000001</v>
      </c>
      <c r="Q187" s="5"/>
      <c r="R187" s="5"/>
      <c r="T187" s="30"/>
      <c r="U187" s="30"/>
      <c r="V187" s="30"/>
      <c r="W187" s="30"/>
      <c r="X187" s="30"/>
      <c r="Y187" s="30"/>
    </row>
    <row r="188" spans="2:25" s="28" customFormat="1" ht="13.5" thickBot="1">
      <c r="B188" s="109"/>
      <c r="C188" s="45"/>
      <c r="D188" s="45"/>
      <c r="E188" s="45"/>
      <c r="F188" s="45">
        <v>4.5</v>
      </c>
      <c r="G188" s="45">
        <v>4.2</v>
      </c>
      <c r="H188" s="45">
        <v>4.6</v>
      </c>
      <c r="I188" s="45">
        <v>4.5</v>
      </c>
      <c r="J188" s="45">
        <v>4.6</v>
      </c>
      <c r="K188" s="45">
        <v>4.6</v>
      </c>
      <c r="L188" s="45">
        <v>4.6</v>
      </c>
      <c r="M188" s="22">
        <f>((SUM(F188:L188)-MAX(F188:L188)-MIN(F188:L188)))/5</f>
        <v>4.5600000000000005</v>
      </c>
      <c r="N188" s="70">
        <v>2.1</v>
      </c>
      <c r="O188" s="47"/>
      <c r="P188" s="48">
        <f>M188*N188</f>
        <v>9.576000000000002</v>
      </c>
      <c r="Q188" s="45"/>
      <c r="R188" s="5"/>
      <c r="T188" s="30"/>
      <c r="U188" s="30"/>
      <c r="V188" s="30"/>
      <c r="W188" s="30"/>
      <c r="X188" s="30"/>
      <c r="Y188" s="30"/>
    </row>
    <row r="189" spans="2:25" s="28" customFormat="1" ht="12.75">
      <c r="B189" s="69">
        <f>B184+1</f>
        <v>33</v>
      </c>
      <c r="C189" s="146" t="s">
        <v>134</v>
      </c>
      <c r="D189" s="150" t="s">
        <v>120</v>
      </c>
      <c r="E189" s="152" t="s">
        <v>60</v>
      </c>
      <c r="F189" s="5">
        <v>1</v>
      </c>
      <c r="G189" s="5">
        <v>2</v>
      </c>
      <c r="H189" s="5">
        <v>3</v>
      </c>
      <c r="I189" s="5">
        <v>4</v>
      </c>
      <c r="J189" s="5">
        <v>5</v>
      </c>
      <c r="K189" s="5">
        <v>6</v>
      </c>
      <c r="L189" s="5"/>
      <c r="M189" s="22"/>
      <c r="N189" s="18"/>
      <c r="O189" s="35"/>
      <c r="P189" s="23"/>
      <c r="Q189" s="24">
        <f>SUM(P190:P193)/7.5*10</f>
        <v>54.84533333333333</v>
      </c>
      <c r="R189" s="5"/>
      <c r="T189" s="30"/>
      <c r="U189" s="30"/>
      <c r="V189" s="30"/>
      <c r="W189" s="30"/>
      <c r="X189" s="30"/>
      <c r="Y189" s="30"/>
    </row>
    <row r="190" spans="2:25" s="28" customFormat="1" ht="12.75">
      <c r="B190" s="105"/>
      <c r="C190" s="5"/>
      <c r="D190" s="5"/>
      <c r="E190" s="5"/>
      <c r="F190" s="5">
        <v>5.4</v>
      </c>
      <c r="G190" s="5">
        <v>5.1</v>
      </c>
      <c r="H190" s="5">
        <v>5.5</v>
      </c>
      <c r="I190" s="5">
        <v>5.1</v>
      </c>
      <c r="J190" s="5">
        <v>5.2</v>
      </c>
      <c r="K190" s="5">
        <v>5.4</v>
      </c>
      <c r="L190" s="5">
        <v>5.4</v>
      </c>
      <c r="M190" s="22">
        <f>((SUM(F190:L190)-MAX(F190:L190)-MIN(F190:L190)))/5</f>
        <v>5.3</v>
      </c>
      <c r="N190" s="36">
        <v>1.6</v>
      </c>
      <c r="O190" s="35"/>
      <c r="P190" s="23">
        <f>M190*N190</f>
        <v>8.48</v>
      </c>
      <c r="Q190" s="5"/>
      <c r="R190" s="5"/>
      <c r="T190" s="30"/>
      <c r="U190" s="30"/>
      <c r="V190" s="30"/>
      <c r="W190" s="30"/>
      <c r="X190" s="30"/>
      <c r="Y190" s="30"/>
    </row>
    <row r="191" spans="2:25" s="28" customFormat="1" ht="12.75">
      <c r="B191" s="105"/>
      <c r="C191" s="5"/>
      <c r="D191" s="5"/>
      <c r="E191" s="5"/>
      <c r="F191" s="5">
        <v>6</v>
      </c>
      <c r="G191" s="5">
        <v>6</v>
      </c>
      <c r="H191" s="5">
        <v>5.9</v>
      </c>
      <c r="I191" s="5">
        <v>5.8</v>
      </c>
      <c r="J191" s="5">
        <v>6</v>
      </c>
      <c r="K191" s="5">
        <v>5.8</v>
      </c>
      <c r="L191" s="5">
        <v>5.9</v>
      </c>
      <c r="M191" s="22">
        <f>((SUM(F191:L191)-MAX(F191:L191)-MIN(F191:L191)))/5</f>
        <v>5.92</v>
      </c>
      <c r="N191" s="37">
        <v>2</v>
      </c>
      <c r="O191" s="35"/>
      <c r="P191" s="23">
        <f>M191*N191</f>
        <v>11.84</v>
      </c>
      <c r="Q191" s="5"/>
      <c r="R191" s="5"/>
      <c r="T191" s="30"/>
      <c r="U191" s="30"/>
      <c r="V191" s="30"/>
      <c r="W191" s="30"/>
      <c r="X191" s="30"/>
      <c r="Y191" s="30"/>
    </row>
    <row r="192" spans="2:25" s="28" customFormat="1" ht="12.75">
      <c r="B192" s="105"/>
      <c r="C192" s="5"/>
      <c r="D192" s="5"/>
      <c r="E192" s="5"/>
      <c r="F192" s="5">
        <v>5.2</v>
      </c>
      <c r="G192" s="5">
        <v>5</v>
      </c>
      <c r="H192" s="5">
        <v>5</v>
      </c>
      <c r="I192" s="5">
        <v>5.2</v>
      </c>
      <c r="J192" s="5">
        <v>5</v>
      </c>
      <c r="K192" s="5">
        <v>5.2</v>
      </c>
      <c r="L192" s="5">
        <v>5.1</v>
      </c>
      <c r="M192" s="22">
        <f>((SUM(F192:L192)-MAX(F192:L192)-MIN(F192:L192)))/5</f>
        <v>5.1</v>
      </c>
      <c r="N192" s="36">
        <v>1.8</v>
      </c>
      <c r="O192" s="35"/>
      <c r="P192" s="23">
        <f>M192*N192</f>
        <v>9.18</v>
      </c>
      <c r="Q192" s="5"/>
      <c r="R192" s="5"/>
      <c r="T192" s="30"/>
      <c r="U192" s="30"/>
      <c r="V192" s="30"/>
      <c r="W192" s="30"/>
      <c r="X192" s="30"/>
      <c r="Y192" s="30"/>
    </row>
    <row r="193" spans="2:25" s="28" customFormat="1" ht="13.5" thickBot="1">
      <c r="B193" s="109"/>
      <c r="C193" s="45"/>
      <c r="D193" s="45"/>
      <c r="E193" s="45"/>
      <c r="F193" s="45">
        <v>5.6</v>
      </c>
      <c r="G193" s="45">
        <v>5.6</v>
      </c>
      <c r="H193" s="45">
        <v>5.6</v>
      </c>
      <c r="I193" s="45">
        <v>5.5</v>
      </c>
      <c r="J193" s="45">
        <v>5.5</v>
      </c>
      <c r="K193" s="45">
        <v>5.5</v>
      </c>
      <c r="L193" s="45">
        <v>5.4</v>
      </c>
      <c r="M193" s="22">
        <f>((SUM(F193:L193)-MAX(F193:L193)-MIN(F193:L193)))/5</f>
        <v>5.539999999999999</v>
      </c>
      <c r="N193" s="70">
        <v>2.1</v>
      </c>
      <c r="O193" s="47"/>
      <c r="P193" s="48">
        <f>M193*N193</f>
        <v>11.633999999999999</v>
      </c>
      <c r="Q193" s="45"/>
      <c r="R193" s="5"/>
      <c r="T193" s="30"/>
      <c r="U193" s="30"/>
      <c r="V193" s="30"/>
      <c r="W193" s="30"/>
      <c r="X193" s="30"/>
      <c r="Y193" s="30"/>
    </row>
    <row r="194" spans="2:25" s="28" customFormat="1" ht="12.75">
      <c r="B194" s="69">
        <f>B189+1</f>
        <v>34</v>
      </c>
      <c r="C194" s="145" t="s">
        <v>135</v>
      </c>
      <c r="D194" s="141" t="s">
        <v>93</v>
      </c>
      <c r="E194" s="145" t="s">
        <v>108</v>
      </c>
      <c r="F194" s="5">
        <v>1</v>
      </c>
      <c r="G194" s="5">
        <v>2</v>
      </c>
      <c r="H194" s="5">
        <v>3</v>
      </c>
      <c r="I194" s="5">
        <v>4</v>
      </c>
      <c r="J194" s="5">
        <v>5</v>
      </c>
      <c r="K194" s="5">
        <v>6</v>
      </c>
      <c r="L194" s="5"/>
      <c r="M194" s="22"/>
      <c r="N194" s="18"/>
      <c r="O194" s="35"/>
      <c r="P194" s="23"/>
      <c r="Q194" s="24">
        <f>SUM(P195:P198)/7.5*10</f>
        <v>60.67999999999999</v>
      </c>
      <c r="R194" s="5"/>
      <c r="T194" s="30"/>
      <c r="U194" s="30"/>
      <c r="V194" s="30"/>
      <c r="W194" s="30"/>
      <c r="X194" s="30"/>
      <c r="Y194" s="30"/>
    </row>
    <row r="195" spans="2:25" s="28" customFormat="1" ht="12.75">
      <c r="B195" s="105"/>
      <c r="C195" s="5"/>
      <c r="D195" s="5"/>
      <c r="E195" s="5"/>
      <c r="F195" s="5">
        <v>6</v>
      </c>
      <c r="G195" s="5">
        <v>5.9</v>
      </c>
      <c r="H195" s="5">
        <v>6.1</v>
      </c>
      <c r="I195" s="5">
        <v>6.3</v>
      </c>
      <c r="J195" s="5">
        <v>6</v>
      </c>
      <c r="K195" s="5">
        <v>6.3</v>
      </c>
      <c r="L195" s="5">
        <v>6.2</v>
      </c>
      <c r="M195" s="22">
        <f>((SUM(F195:L195)-MAX(F195:L195)-MIN(F195:L195)))/5</f>
        <v>6.120000000000002</v>
      </c>
      <c r="N195" s="36">
        <v>1.6</v>
      </c>
      <c r="O195" s="35"/>
      <c r="P195" s="23">
        <f>M195*N195</f>
        <v>9.792000000000003</v>
      </c>
      <c r="Q195" s="5"/>
      <c r="R195" s="5"/>
      <c r="T195" s="30"/>
      <c r="U195" s="30"/>
      <c r="V195" s="30"/>
      <c r="W195" s="30"/>
      <c r="X195" s="30"/>
      <c r="Y195" s="30"/>
    </row>
    <row r="196" spans="2:25" s="28" customFormat="1" ht="12.75">
      <c r="B196" s="105"/>
      <c r="C196" s="5"/>
      <c r="D196" s="5"/>
      <c r="E196" s="5"/>
      <c r="F196" s="5">
        <v>6.3</v>
      </c>
      <c r="G196" s="5">
        <v>6.1</v>
      </c>
      <c r="H196" s="5">
        <v>6.4</v>
      </c>
      <c r="I196" s="5">
        <v>6.4</v>
      </c>
      <c r="J196" s="5">
        <v>6.3</v>
      </c>
      <c r="K196" s="5">
        <v>6.5</v>
      </c>
      <c r="L196" s="5">
        <v>6.4</v>
      </c>
      <c r="M196" s="22">
        <f>((SUM(F196:L196)-MAX(F196:L196)-MIN(F196:L196)))/5</f>
        <v>6.359999999999999</v>
      </c>
      <c r="N196" s="37">
        <v>2</v>
      </c>
      <c r="O196" s="35"/>
      <c r="P196" s="23">
        <f>M196*N196</f>
        <v>12.719999999999999</v>
      </c>
      <c r="Q196" s="5"/>
      <c r="R196" s="5"/>
      <c r="T196" s="30"/>
      <c r="U196" s="30"/>
      <c r="V196" s="30"/>
      <c r="W196" s="30"/>
      <c r="X196" s="30"/>
      <c r="Y196" s="30"/>
    </row>
    <row r="197" spans="2:25" s="28" customFormat="1" ht="12.75">
      <c r="B197" s="105"/>
      <c r="C197" s="5"/>
      <c r="D197" s="5"/>
      <c r="E197" s="5"/>
      <c r="F197" s="5">
        <v>5.8</v>
      </c>
      <c r="G197" s="5">
        <v>5.5</v>
      </c>
      <c r="H197" s="5">
        <v>5.8</v>
      </c>
      <c r="I197" s="5">
        <v>6</v>
      </c>
      <c r="J197" s="5">
        <v>5.8</v>
      </c>
      <c r="K197" s="5">
        <v>6.2</v>
      </c>
      <c r="L197" s="5">
        <v>5.6</v>
      </c>
      <c r="M197" s="22">
        <f>((SUM(F197:L197)-MAX(F197:L197)-MIN(F197:L197)))/5</f>
        <v>5.8</v>
      </c>
      <c r="N197" s="36">
        <v>1.8</v>
      </c>
      <c r="O197" s="35"/>
      <c r="P197" s="23">
        <f>M197*N197</f>
        <v>10.44</v>
      </c>
      <c r="Q197" s="5"/>
      <c r="R197" s="5"/>
      <c r="T197" s="30"/>
      <c r="U197" s="30"/>
      <c r="V197" s="30"/>
      <c r="W197" s="30"/>
      <c r="X197" s="30"/>
      <c r="Y197" s="30"/>
    </row>
    <row r="198" spans="2:25" s="28" customFormat="1" ht="13.5" thickBot="1">
      <c r="B198" s="109"/>
      <c r="C198" s="45"/>
      <c r="D198" s="45"/>
      <c r="E198" s="45"/>
      <c r="F198" s="45">
        <v>5.7</v>
      </c>
      <c r="G198" s="45">
        <v>6</v>
      </c>
      <c r="H198" s="45">
        <v>5.7</v>
      </c>
      <c r="I198" s="45">
        <v>6.2</v>
      </c>
      <c r="J198" s="45">
        <v>6</v>
      </c>
      <c r="K198" s="45">
        <v>6.3</v>
      </c>
      <c r="L198" s="45">
        <v>6</v>
      </c>
      <c r="M198" s="22">
        <f>((SUM(F198:L198)-MAX(F198:L198)-MIN(F198:L198)))/5</f>
        <v>5.98</v>
      </c>
      <c r="N198" s="70">
        <v>2.1</v>
      </c>
      <c r="O198" s="47"/>
      <c r="P198" s="48">
        <f>M198*N198</f>
        <v>12.558000000000002</v>
      </c>
      <c r="Q198" s="5"/>
      <c r="R198" s="5"/>
      <c r="T198" s="30"/>
      <c r="U198" s="30"/>
      <c r="V198" s="30"/>
      <c r="W198" s="30"/>
      <c r="X198" s="30"/>
      <c r="Y198" s="30"/>
    </row>
    <row r="199" spans="2:25" s="28" customFormat="1" ht="12.75">
      <c r="B199" s="69">
        <f>B194+1</f>
        <v>35</v>
      </c>
      <c r="C199" s="145" t="s">
        <v>143</v>
      </c>
      <c r="D199" s="141" t="s">
        <v>95</v>
      </c>
      <c r="E199" s="142" t="s">
        <v>108</v>
      </c>
      <c r="F199" s="5">
        <v>1</v>
      </c>
      <c r="G199" s="5">
        <v>2</v>
      </c>
      <c r="H199" s="5">
        <v>3</v>
      </c>
      <c r="I199" s="5">
        <v>4</v>
      </c>
      <c r="J199" s="5">
        <v>5</v>
      </c>
      <c r="K199" s="5">
        <v>6</v>
      </c>
      <c r="L199" s="5"/>
      <c r="M199" s="22"/>
      <c r="N199" s="18"/>
      <c r="O199" s="35"/>
      <c r="P199" s="23"/>
      <c r="Q199" s="24">
        <f>SUM(P200:P203)/7.5*10</f>
        <v>40.52</v>
      </c>
      <c r="R199" s="5"/>
      <c r="T199" s="30"/>
      <c r="U199" s="30"/>
      <c r="V199" s="30"/>
      <c r="W199" s="30"/>
      <c r="X199" s="30"/>
      <c r="Y199" s="30"/>
    </row>
    <row r="200" spans="2:25" s="28" customFormat="1" ht="12.75">
      <c r="B200" s="105"/>
      <c r="C200" s="5"/>
      <c r="D200" s="5"/>
      <c r="E200" s="5"/>
      <c r="F200" s="5">
        <v>4.4</v>
      </c>
      <c r="G200" s="5">
        <v>4.5</v>
      </c>
      <c r="H200" s="5">
        <v>4.5</v>
      </c>
      <c r="I200" s="5">
        <v>4.4</v>
      </c>
      <c r="J200" s="5">
        <v>4.5</v>
      </c>
      <c r="K200" s="5">
        <v>4.2</v>
      </c>
      <c r="L200" s="5">
        <v>4.5</v>
      </c>
      <c r="M200" s="22">
        <f>((SUM(F200:L200)-MAX(F200:L200)-MIN(F200:L200)))/5</f>
        <v>4.46</v>
      </c>
      <c r="N200" s="36">
        <v>1.6</v>
      </c>
      <c r="O200" s="35"/>
      <c r="P200" s="23">
        <f>M200*N200</f>
        <v>7.136</v>
      </c>
      <c r="Q200" s="5"/>
      <c r="R200" s="5"/>
      <c r="T200" s="30"/>
      <c r="U200" s="30"/>
      <c r="V200" s="30"/>
      <c r="W200" s="30"/>
      <c r="X200" s="30"/>
      <c r="Y200" s="30"/>
    </row>
    <row r="201" spans="2:25" s="28" customFormat="1" ht="12.75">
      <c r="B201" s="105"/>
      <c r="C201" s="5"/>
      <c r="D201" s="5"/>
      <c r="E201" s="5"/>
      <c r="F201" s="5">
        <v>3</v>
      </c>
      <c r="G201" s="5">
        <v>3.7</v>
      </c>
      <c r="H201" s="5">
        <v>3</v>
      </c>
      <c r="I201" s="5">
        <v>3</v>
      </c>
      <c r="J201" s="5">
        <v>3</v>
      </c>
      <c r="K201" s="5">
        <v>3.4</v>
      </c>
      <c r="L201" s="5">
        <v>3.3</v>
      </c>
      <c r="M201" s="22">
        <f>((SUM(F201:L201)-MAX(F201:L201)-MIN(F201:L201)))/5</f>
        <v>3.1399999999999997</v>
      </c>
      <c r="N201" s="37">
        <v>2</v>
      </c>
      <c r="O201" s="35"/>
      <c r="P201" s="23">
        <f>M201*N201</f>
        <v>6.279999999999999</v>
      </c>
      <c r="Q201" s="5"/>
      <c r="R201" s="5"/>
      <c r="T201" s="30"/>
      <c r="U201" s="30"/>
      <c r="V201" s="30"/>
      <c r="W201" s="30"/>
      <c r="X201" s="30"/>
      <c r="Y201" s="30"/>
    </row>
    <row r="202" spans="2:25" s="28" customFormat="1" ht="12.75">
      <c r="B202" s="105"/>
      <c r="C202" s="5"/>
      <c r="D202" s="5"/>
      <c r="E202" s="5"/>
      <c r="F202" s="5">
        <v>4.3</v>
      </c>
      <c r="G202" s="5">
        <v>4.4</v>
      </c>
      <c r="H202" s="5">
        <v>4.2</v>
      </c>
      <c r="I202" s="5">
        <v>4.4</v>
      </c>
      <c r="J202" s="5">
        <v>4</v>
      </c>
      <c r="K202" s="5">
        <v>4.3</v>
      </c>
      <c r="L202" s="5">
        <v>4.4</v>
      </c>
      <c r="M202" s="22">
        <f>((SUM(F202:L202)-MAX(F202:L202)-MIN(F202:L202)))/5</f>
        <v>4.32</v>
      </c>
      <c r="N202" s="36">
        <v>1.8</v>
      </c>
      <c r="O202" s="35"/>
      <c r="P202" s="23">
        <f>M202*N202</f>
        <v>7.776000000000001</v>
      </c>
      <c r="Q202" s="5"/>
      <c r="R202" s="5"/>
      <c r="T202" s="30"/>
      <c r="U202" s="30"/>
      <c r="V202" s="30"/>
      <c r="W202" s="30"/>
      <c r="X202" s="30"/>
      <c r="Y202" s="30"/>
    </row>
    <row r="203" spans="2:25" s="28" customFormat="1" ht="13.5" thickBot="1">
      <c r="B203" s="109"/>
      <c r="C203" s="45"/>
      <c r="D203" s="45"/>
      <c r="E203" s="45"/>
      <c r="F203" s="45">
        <v>4.3</v>
      </c>
      <c r="G203" s="45">
        <v>4.5</v>
      </c>
      <c r="H203" s="28">
        <v>4.5</v>
      </c>
      <c r="I203" s="45">
        <v>4.4</v>
      </c>
      <c r="J203" s="45">
        <v>4.3</v>
      </c>
      <c r="K203" s="45">
        <v>4.3</v>
      </c>
      <c r="L203" s="45">
        <v>4.4</v>
      </c>
      <c r="M203" s="22">
        <f>((SUM(F203:L203)-MAX(F203:L203)-MIN(F203:L203)))/5</f>
        <v>4.380000000000001</v>
      </c>
      <c r="N203" s="70">
        <v>2.1</v>
      </c>
      <c r="O203" s="47"/>
      <c r="P203" s="48">
        <f>M203*N203</f>
        <v>9.198000000000002</v>
      </c>
      <c r="Q203" s="45"/>
      <c r="R203" s="5"/>
      <c r="T203" s="30"/>
      <c r="U203" s="30"/>
      <c r="V203" s="30"/>
      <c r="W203" s="30"/>
      <c r="X203" s="30"/>
      <c r="Y203" s="30"/>
    </row>
    <row r="204" spans="2:25" s="28" customFormat="1" ht="12.75">
      <c r="B204" s="69">
        <f>B199+1</f>
        <v>36</v>
      </c>
      <c r="C204" s="151" t="s">
        <v>65</v>
      </c>
      <c r="D204" s="141" t="s">
        <v>120</v>
      </c>
      <c r="E204" s="145" t="s">
        <v>57</v>
      </c>
      <c r="F204" s="5">
        <v>1</v>
      </c>
      <c r="G204" s="5">
        <v>2</v>
      </c>
      <c r="H204" s="5">
        <v>3</v>
      </c>
      <c r="I204" s="5">
        <v>4</v>
      </c>
      <c r="J204" s="5">
        <v>5</v>
      </c>
      <c r="K204" s="5">
        <v>6</v>
      </c>
      <c r="L204" s="5"/>
      <c r="M204" s="56"/>
      <c r="N204" s="57"/>
      <c r="O204" s="58"/>
      <c r="P204" s="24"/>
      <c r="Q204" s="24">
        <f>SUM(P205:P208)/7.5*10</f>
        <v>55.68533333333333</v>
      </c>
      <c r="R204" s="5"/>
      <c r="T204" s="30"/>
      <c r="U204" s="30"/>
      <c r="V204" s="30"/>
      <c r="W204" s="30"/>
      <c r="X204" s="30"/>
      <c r="Y204" s="30"/>
    </row>
    <row r="205" spans="2:25" s="28" customFormat="1" ht="12.75">
      <c r="B205" s="105"/>
      <c r="C205" s="5"/>
      <c r="D205" s="5"/>
      <c r="E205" s="5"/>
      <c r="F205" s="5">
        <v>5.8</v>
      </c>
      <c r="G205" s="5">
        <v>5.7</v>
      </c>
      <c r="H205" s="5">
        <v>5.8</v>
      </c>
      <c r="I205" s="5">
        <v>5.7</v>
      </c>
      <c r="J205" s="5">
        <v>5.8</v>
      </c>
      <c r="K205" s="5">
        <v>5.7</v>
      </c>
      <c r="L205" s="5">
        <v>5.8</v>
      </c>
      <c r="M205" s="22">
        <f>((SUM(F205:L205)-MAX(F205:L205)-MIN(F205:L205)))/5</f>
        <v>5.76</v>
      </c>
      <c r="N205" s="36">
        <v>1.6</v>
      </c>
      <c r="O205" s="35"/>
      <c r="P205" s="23">
        <f>M205*N205</f>
        <v>9.216</v>
      </c>
      <c r="Q205" s="5"/>
      <c r="R205" s="5"/>
      <c r="T205" s="30"/>
      <c r="U205" s="30"/>
      <c r="V205" s="30"/>
      <c r="W205" s="30"/>
      <c r="X205" s="30"/>
      <c r="Y205" s="30"/>
    </row>
    <row r="206" spans="2:25" s="28" customFormat="1" ht="12.75">
      <c r="B206" s="105"/>
      <c r="C206" s="5"/>
      <c r="D206" s="5"/>
      <c r="E206" s="5"/>
      <c r="F206" s="5">
        <v>5.7</v>
      </c>
      <c r="G206" s="5">
        <v>5</v>
      </c>
      <c r="H206" s="5">
        <v>5.6</v>
      </c>
      <c r="I206" s="5">
        <v>5.7</v>
      </c>
      <c r="J206" s="5">
        <v>5.6</v>
      </c>
      <c r="K206" s="5">
        <v>5.5</v>
      </c>
      <c r="L206" s="5">
        <v>5.6</v>
      </c>
      <c r="M206" s="22">
        <f>((SUM(F206:L206)-MAX(F206:L206)-MIN(F206:L206)))/5</f>
        <v>5.599999999999999</v>
      </c>
      <c r="N206" s="37">
        <v>2</v>
      </c>
      <c r="O206" s="35"/>
      <c r="P206" s="23">
        <f>M206*N206</f>
        <v>11.199999999999998</v>
      </c>
      <c r="Q206" s="5"/>
      <c r="R206" s="5"/>
      <c r="T206" s="30"/>
      <c r="U206" s="30"/>
      <c r="V206" s="30"/>
      <c r="W206" s="30"/>
      <c r="X206" s="30"/>
      <c r="Y206" s="30"/>
    </row>
    <row r="207" spans="2:25" s="28" customFormat="1" ht="12.75">
      <c r="B207" s="105"/>
      <c r="C207" s="5"/>
      <c r="D207" s="5"/>
      <c r="E207" s="5"/>
      <c r="F207" s="5">
        <v>5.4</v>
      </c>
      <c r="G207" s="5">
        <v>5.1</v>
      </c>
      <c r="H207" s="5">
        <v>5</v>
      </c>
      <c r="I207" s="5">
        <v>5</v>
      </c>
      <c r="J207" s="5">
        <v>5</v>
      </c>
      <c r="K207" s="5">
        <v>5</v>
      </c>
      <c r="L207" s="5">
        <v>5</v>
      </c>
      <c r="M207" s="22">
        <v>5</v>
      </c>
      <c r="N207" s="36">
        <v>1.8</v>
      </c>
      <c r="O207" s="35"/>
      <c r="P207" s="23">
        <f>M207*N207</f>
        <v>9</v>
      </c>
      <c r="Q207" s="5"/>
      <c r="R207" s="5"/>
      <c r="T207" s="30"/>
      <c r="U207" s="30"/>
      <c r="V207" s="30"/>
      <c r="W207" s="30"/>
      <c r="X207" s="30"/>
      <c r="Y207" s="30"/>
    </row>
    <row r="208" spans="2:25" s="28" customFormat="1" ht="13.5" thickBot="1">
      <c r="B208" s="109"/>
      <c r="C208" s="45"/>
      <c r="D208" s="45"/>
      <c r="E208" s="45"/>
      <c r="F208" s="45">
        <v>6</v>
      </c>
      <c r="G208" s="45">
        <v>6</v>
      </c>
      <c r="H208" s="45">
        <v>6</v>
      </c>
      <c r="I208" s="45">
        <v>5.8</v>
      </c>
      <c r="J208" s="45">
        <v>5.8</v>
      </c>
      <c r="K208" s="45">
        <v>5</v>
      </c>
      <c r="L208" s="45">
        <v>5.8</v>
      </c>
      <c r="M208" s="22">
        <f>((SUM(F208:L208)-MAX(F208:L208)-MIN(F208:L208)))/5</f>
        <v>5.88</v>
      </c>
      <c r="N208" s="70">
        <v>2.1</v>
      </c>
      <c r="O208" s="47"/>
      <c r="P208" s="48">
        <f>M208*N208</f>
        <v>12.348</v>
      </c>
      <c r="Q208" s="45"/>
      <c r="R208" s="5"/>
      <c r="T208" s="30"/>
      <c r="U208" s="30"/>
      <c r="V208" s="30"/>
      <c r="W208" s="30"/>
      <c r="X208" s="30"/>
      <c r="Y208" s="30"/>
    </row>
    <row r="209" spans="2:25" s="28" customFormat="1" ht="12.75">
      <c r="B209" s="69">
        <f>B204+1</f>
        <v>37</v>
      </c>
      <c r="C209" s="154" t="s">
        <v>64</v>
      </c>
      <c r="D209" s="139">
        <v>2004</v>
      </c>
      <c r="E209" s="144" t="s">
        <v>55</v>
      </c>
      <c r="F209" s="5">
        <v>1</v>
      </c>
      <c r="G209" s="5">
        <v>2</v>
      </c>
      <c r="H209" s="5">
        <v>3</v>
      </c>
      <c r="I209" s="5">
        <v>4</v>
      </c>
      <c r="J209" s="5">
        <v>5</v>
      </c>
      <c r="K209" s="5">
        <v>6</v>
      </c>
      <c r="L209" s="5"/>
      <c r="M209" s="22"/>
      <c r="N209" s="18"/>
      <c r="O209" s="35"/>
      <c r="P209" s="23"/>
      <c r="Q209" s="24">
        <f>SUM(P210:P213)/7.5*10</f>
        <v>50.632000000000005</v>
      </c>
      <c r="R209" s="5"/>
      <c r="T209" s="30"/>
      <c r="U209" s="30"/>
      <c r="V209" s="30"/>
      <c r="W209" s="30"/>
      <c r="X209" s="30"/>
      <c r="Y209" s="30"/>
    </row>
    <row r="210" spans="2:25" s="28" customFormat="1" ht="12.75">
      <c r="B210" s="105"/>
      <c r="C210" s="5"/>
      <c r="D210" s="5"/>
      <c r="E210" s="5"/>
      <c r="F210" s="5">
        <v>5.2</v>
      </c>
      <c r="G210" s="5">
        <v>4.8</v>
      </c>
      <c r="H210" s="5">
        <v>5.1</v>
      </c>
      <c r="I210" s="5">
        <v>4.9</v>
      </c>
      <c r="J210" s="5">
        <v>5.3</v>
      </c>
      <c r="K210" s="5">
        <v>4.9</v>
      </c>
      <c r="L210" s="5">
        <v>5</v>
      </c>
      <c r="M210" s="22">
        <f>((SUM(F210:L210)-MAX(F210:L210)-MIN(F210:L210)))/5</f>
        <v>5.0200000000000005</v>
      </c>
      <c r="N210" s="36">
        <v>1.6</v>
      </c>
      <c r="O210" s="35"/>
      <c r="P210" s="23">
        <f>M210*N210</f>
        <v>8.032000000000002</v>
      </c>
      <c r="Q210" s="5"/>
      <c r="R210" s="5"/>
      <c r="T210" s="30"/>
      <c r="U210" s="30"/>
      <c r="V210" s="30"/>
      <c r="W210" s="30"/>
      <c r="X210" s="30"/>
      <c r="Y210" s="30"/>
    </row>
    <row r="211" spans="2:25" s="28" customFormat="1" ht="12.75">
      <c r="B211" s="105"/>
      <c r="C211" s="5"/>
      <c r="D211" s="5"/>
      <c r="E211" s="5"/>
      <c r="F211" s="5">
        <v>5.7</v>
      </c>
      <c r="G211" s="5">
        <v>6</v>
      </c>
      <c r="H211" s="5">
        <v>5.9</v>
      </c>
      <c r="I211" s="5">
        <v>5.8</v>
      </c>
      <c r="J211" s="5">
        <v>6</v>
      </c>
      <c r="K211" s="5">
        <v>5.5</v>
      </c>
      <c r="L211" s="5">
        <v>5.9</v>
      </c>
      <c r="M211" s="22">
        <f>((SUM(F211:L211)-MAX(F211:L211)-MIN(F211:L211)))/5</f>
        <v>5.860000000000001</v>
      </c>
      <c r="N211" s="37">
        <v>2</v>
      </c>
      <c r="O211" s="35"/>
      <c r="P211" s="23">
        <f>M211*N211</f>
        <v>11.720000000000002</v>
      </c>
      <c r="Q211" s="5"/>
      <c r="R211" s="5"/>
      <c r="T211" s="30"/>
      <c r="U211" s="30"/>
      <c r="V211" s="30"/>
      <c r="W211" s="30"/>
      <c r="X211" s="30"/>
      <c r="Y211" s="30"/>
    </row>
    <row r="212" spans="2:25" s="28" customFormat="1" ht="12.75">
      <c r="B212" s="105"/>
      <c r="C212" s="5"/>
      <c r="D212" s="5"/>
      <c r="E212" s="5"/>
      <c r="F212" s="5">
        <v>5.2</v>
      </c>
      <c r="G212" s="5">
        <v>4.9</v>
      </c>
      <c r="H212" s="5">
        <v>4.8</v>
      </c>
      <c r="I212" s="5">
        <v>5.2</v>
      </c>
      <c r="J212" s="5">
        <v>5.1</v>
      </c>
      <c r="K212" s="5">
        <v>5.1</v>
      </c>
      <c r="L212" s="5">
        <v>5</v>
      </c>
      <c r="M212" s="22">
        <f>((SUM(F212:L212)-MAX(F212:L212)-MIN(F212:L212)))/5</f>
        <v>5.0600000000000005</v>
      </c>
      <c r="N212" s="36">
        <v>1.8</v>
      </c>
      <c r="O212" s="35"/>
      <c r="P212" s="23">
        <f>M212*N212</f>
        <v>9.108</v>
      </c>
      <c r="Q212" s="5"/>
      <c r="R212" s="5"/>
      <c r="T212" s="30"/>
      <c r="U212" s="30"/>
      <c r="V212" s="30"/>
      <c r="W212" s="30"/>
      <c r="X212" s="30"/>
      <c r="Y212" s="30"/>
    </row>
    <row r="213" spans="2:25" s="28" customFormat="1" ht="13.5" thickBot="1">
      <c r="B213" s="109"/>
      <c r="C213" s="45"/>
      <c r="D213" s="45"/>
      <c r="E213" s="45"/>
      <c r="F213" s="45">
        <v>4.4</v>
      </c>
      <c r="G213" s="45">
        <v>4.3</v>
      </c>
      <c r="H213" s="45">
        <v>4.3</v>
      </c>
      <c r="I213" s="45">
        <v>4.4</v>
      </c>
      <c r="J213" s="45">
        <v>5</v>
      </c>
      <c r="K213" s="45">
        <v>4.3</v>
      </c>
      <c r="L213" s="45">
        <v>4.3</v>
      </c>
      <c r="M213" s="22">
        <f>((SUM(F213:L213)-MAX(F213:L213)-MIN(F213:L213)))/5</f>
        <v>4.34</v>
      </c>
      <c r="N213" s="70">
        <v>2.1</v>
      </c>
      <c r="O213" s="47"/>
      <c r="P213" s="48">
        <f>M213*N213</f>
        <v>9.114</v>
      </c>
      <c r="Q213" s="45"/>
      <c r="R213" s="5"/>
      <c r="T213" s="30"/>
      <c r="U213" s="30"/>
      <c r="V213" s="30"/>
      <c r="W213" s="30"/>
      <c r="X213" s="30"/>
      <c r="Y213" s="30"/>
    </row>
    <row r="214" spans="2:25" s="28" customFormat="1" ht="12.75">
      <c r="B214" s="69">
        <f>B209+1</f>
        <v>38</v>
      </c>
      <c r="C214" s="145" t="s">
        <v>69</v>
      </c>
      <c r="D214" s="139">
        <v>2003</v>
      </c>
      <c r="E214" s="142" t="s">
        <v>57</v>
      </c>
      <c r="F214" s="5">
        <v>1</v>
      </c>
      <c r="G214" s="5">
        <v>2</v>
      </c>
      <c r="H214" s="5">
        <v>3</v>
      </c>
      <c r="I214" s="5">
        <v>4</v>
      </c>
      <c r="J214" s="5">
        <v>5</v>
      </c>
      <c r="K214" s="5">
        <v>6</v>
      </c>
      <c r="L214" s="5"/>
      <c r="M214" s="22"/>
      <c r="N214" s="18"/>
      <c r="O214" s="35"/>
      <c r="P214" s="23"/>
      <c r="Q214" s="24">
        <f>SUM(P215:P218)/7.5*10</f>
        <v>61.82933333333334</v>
      </c>
      <c r="R214" s="5"/>
      <c r="T214" s="30"/>
      <c r="U214" s="30"/>
      <c r="V214" s="30"/>
      <c r="W214" s="30"/>
      <c r="X214" s="30"/>
      <c r="Y214" s="30"/>
    </row>
    <row r="215" spans="2:25" s="28" customFormat="1" ht="12.75">
      <c r="B215" s="105"/>
      <c r="C215" s="5"/>
      <c r="D215" s="5"/>
      <c r="E215" s="5"/>
      <c r="F215" s="5">
        <v>6.3</v>
      </c>
      <c r="G215" s="5">
        <v>6.2</v>
      </c>
      <c r="H215" s="5">
        <v>6.4</v>
      </c>
      <c r="I215" s="5">
        <v>6</v>
      </c>
      <c r="J215" s="5">
        <v>6.2</v>
      </c>
      <c r="K215" s="5">
        <v>6</v>
      </c>
      <c r="L215" s="5">
        <v>6.3</v>
      </c>
      <c r="M215" s="22">
        <f>((SUM(F215:L215)-MAX(F215:L215)-MIN(F215:L215)))/5</f>
        <v>6.199999999999998</v>
      </c>
      <c r="N215" s="36">
        <v>1.6</v>
      </c>
      <c r="O215" s="35"/>
      <c r="P215" s="23">
        <f>M215*N215</f>
        <v>9.919999999999998</v>
      </c>
      <c r="Q215" s="5"/>
      <c r="R215" s="5"/>
      <c r="T215" s="30"/>
      <c r="U215" s="30"/>
      <c r="V215" s="30"/>
      <c r="W215" s="30"/>
      <c r="X215" s="30"/>
      <c r="Y215" s="30"/>
    </row>
    <row r="216" spans="2:25" s="28" customFormat="1" ht="12.75">
      <c r="B216" s="105"/>
      <c r="C216" s="5"/>
      <c r="D216" s="5"/>
      <c r="E216" s="5"/>
      <c r="F216" s="5">
        <v>6.3</v>
      </c>
      <c r="G216" s="5">
        <v>6.3</v>
      </c>
      <c r="H216" s="5">
        <v>6.3</v>
      </c>
      <c r="I216" s="5">
        <v>6.2</v>
      </c>
      <c r="J216" s="5">
        <v>6.3</v>
      </c>
      <c r="K216" s="5">
        <v>6.2</v>
      </c>
      <c r="L216" s="5">
        <v>6.3</v>
      </c>
      <c r="M216" s="22">
        <f>((SUM(F216:L216)-MAX(F216:L216)-MIN(F216:L216)))/5</f>
        <v>6.28</v>
      </c>
      <c r="N216" s="37">
        <v>2</v>
      </c>
      <c r="O216" s="35"/>
      <c r="P216" s="23">
        <f>M216*N216</f>
        <v>12.56</v>
      </c>
      <c r="Q216" s="5"/>
      <c r="R216" s="5"/>
      <c r="T216" s="30"/>
      <c r="U216" s="30"/>
      <c r="V216" s="30"/>
      <c r="W216" s="30"/>
      <c r="X216" s="30"/>
      <c r="Y216" s="30"/>
    </row>
    <row r="217" spans="2:25" s="28" customFormat="1" ht="12.75">
      <c r="B217" s="105"/>
      <c r="C217" s="5"/>
      <c r="D217" s="5"/>
      <c r="E217" s="5"/>
      <c r="F217" s="5">
        <v>6.3</v>
      </c>
      <c r="G217" s="5">
        <v>6.2</v>
      </c>
      <c r="H217" s="5">
        <v>6.3</v>
      </c>
      <c r="I217" s="5">
        <v>5.9</v>
      </c>
      <c r="J217" s="5">
        <v>6</v>
      </c>
      <c r="K217" s="5">
        <v>5.7</v>
      </c>
      <c r="L217" s="5">
        <v>5.8</v>
      </c>
      <c r="M217" s="22">
        <f>((SUM(F217:L217)-MAX(F217:L217)-MIN(F217:L217)))/5</f>
        <v>6.040000000000001</v>
      </c>
      <c r="N217" s="36">
        <v>1.8</v>
      </c>
      <c r="O217" s="35"/>
      <c r="P217" s="23">
        <f>M217*N217</f>
        <v>10.872000000000002</v>
      </c>
      <c r="Q217" s="5"/>
      <c r="R217" s="5"/>
      <c r="T217" s="30"/>
      <c r="U217" s="30"/>
      <c r="V217" s="30"/>
      <c r="W217" s="30"/>
      <c r="X217" s="30"/>
      <c r="Y217" s="30"/>
    </row>
    <row r="218" spans="2:25" s="28" customFormat="1" ht="13.5" thickBot="1">
      <c r="B218" s="105"/>
      <c r="C218" s="5"/>
      <c r="D218" s="5"/>
      <c r="E218" s="5"/>
      <c r="F218" s="5">
        <v>6.3</v>
      </c>
      <c r="G218" s="5">
        <v>6.3</v>
      </c>
      <c r="H218" s="5">
        <v>6.3</v>
      </c>
      <c r="I218" s="5">
        <v>6.2</v>
      </c>
      <c r="J218" s="5">
        <v>6</v>
      </c>
      <c r="K218" s="5">
        <v>6</v>
      </c>
      <c r="L218" s="5">
        <v>6.2</v>
      </c>
      <c r="M218" s="22">
        <f>((SUM(F218:L218)-MAX(F218:L218)-MIN(F218:L218)))/5</f>
        <v>6.2</v>
      </c>
      <c r="N218" s="70">
        <v>2.1</v>
      </c>
      <c r="O218" s="35"/>
      <c r="P218" s="23">
        <f>M218*N218</f>
        <v>13.020000000000001</v>
      </c>
      <c r="Q218" s="5"/>
      <c r="R218" s="5"/>
      <c r="T218" s="30"/>
      <c r="U218" s="30"/>
      <c r="V218" s="30"/>
      <c r="W218" s="30"/>
      <c r="X218" s="30"/>
      <c r="Y218" s="30"/>
    </row>
    <row r="219" spans="2:25" s="28" customFormat="1" ht="12.75">
      <c r="B219" s="110">
        <f>B214+1</f>
        <v>39</v>
      </c>
      <c r="C219" s="145" t="s">
        <v>63</v>
      </c>
      <c r="D219" s="139">
        <v>2003</v>
      </c>
      <c r="E219" s="142" t="s">
        <v>57</v>
      </c>
      <c r="F219" s="114">
        <v>1</v>
      </c>
      <c r="G219" s="114">
        <v>2</v>
      </c>
      <c r="H219" s="114">
        <v>3</v>
      </c>
      <c r="I219" s="114">
        <v>4</v>
      </c>
      <c r="J219" s="114">
        <v>5</v>
      </c>
      <c r="K219" s="114">
        <v>6</v>
      </c>
      <c r="L219" s="114"/>
      <c r="M219" s="115"/>
      <c r="N219" s="116"/>
      <c r="O219" s="117"/>
      <c r="P219" s="118"/>
      <c r="Q219" s="24">
        <f>SUM(P220:P223)/7.5*10</f>
        <v>60.12533333333334</v>
      </c>
      <c r="R219" s="5"/>
      <c r="T219" s="30"/>
      <c r="U219" s="30"/>
      <c r="V219" s="30"/>
      <c r="W219" s="30"/>
      <c r="X219" s="30"/>
      <c r="Y219" s="30"/>
    </row>
    <row r="220" spans="2:25" s="28" customFormat="1" ht="12.75">
      <c r="B220" s="105"/>
      <c r="C220" s="5"/>
      <c r="D220" s="5"/>
      <c r="E220" s="5"/>
      <c r="F220" s="5">
        <v>5.8</v>
      </c>
      <c r="G220" s="5">
        <v>5.8</v>
      </c>
      <c r="H220" s="5">
        <v>5.6</v>
      </c>
      <c r="I220" s="5">
        <v>6</v>
      </c>
      <c r="J220" s="5">
        <v>6</v>
      </c>
      <c r="K220" s="5">
        <v>6</v>
      </c>
      <c r="L220" s="5">
        <v>5.9</v>
      </c>
      <c r="M220" s="22">
        <f>((SUM(F220:L220)-MAX(F220:L220)-MIN(F220:L220)))/5</f>
        <v>5.9</v>
      </c>
      <c r="N220" s="36">
        <v>1.6</v>
      </c>
      <c r="O220" s="35"/>
      <c r="P220" s="23">
        <f>M220*N220</f>
        <v>9.440000000000001</v>
      </c>
      <c r="Q220" s="5"/>
      <c r="R220" s="5"/>
      <c r="T220" s="30"/>
      <c r="U220" s="30"/>
      <c r="V220" s="30"/>
      <c r="W220" s="30"/>
      <c r="X220" s="30"/>
      <c r="Y220" s="30"/>
    </row>
    <row r="221" spans="2:17" ht="12.75">
      <c r="B221" s="105"/>
      <c r="C221" s="5"/>
      <c r="D221" s="5"/>
      <c r="E221" s="5"/>
      <c r="F221" s="5">
        <v>6.2</v>
      </c>
      <c r="G221" s="5">
        <v>6.2</v>
      </c>
      <c r="H221" s="5">
        <v>6</v>
      </c>
      <c r="I221" s="5">
        <v>6.2</v>
      </c>
      <c r="J221" s="5">
        <v>6</v>
      </c>
      <c r="K221" s="5">
        <v>5.9</v>
      </c>
      <c r="L221" s="5">
        <v>6.1</v>
      </c>
      <c r="M221" s="22">
        <f>((SUM(F221:L221)-MAX(F221:L221)-MIN(F221:L221)))/5</f>
        <v>6.1</v>
      </c>
      <c r="N221" s="37">
        <v>2</v>
      </c>
      <c r="O221" s="35"/>
      <c r="P221" s="23">
        <f>M221*N221</f>
        <v>12.2</v>
      </c>
      <c r="Q221" s="5"/>
    </row>
    <row r="222" spans="2:17" ht="12.75">
      <c r="B222" s="105"/>
      <c r="C222" s="5"/>
      <c r="D222" s="5"/>
      <c r="E222" s="5"/>
      <c r="F222" s="5">
        <v>6</v>
      </c>
      <c r="G222" s="5">
        <v>5.8</v>
      </c>
      <c r="H222" s="5">
        <v>5.9</v>
      </c>
      <c r="I222" s="5">
        <v>5.8</v>
      </c>
      <c r="J222" s="5">
        <v>5.8</v>
      </c>
      <c r="K222" s="5">
        <v>5.6</v>
      </c>
      <c r="L222" s="5">
        <v>5.8</v>
      </c>
      <c r="M222" s="22">
        <f>((SUM(F222:L222)-MAX(F222:L222)-MIN(F222:L222)))/5</f>
        <v>5.82</v>
      </c>
      <c r="N222" s="36">
        <v>1.8</v>
      </c>
      <c r="O222" s="35"/>
      <c r="P222" s="23">
        <f>M222*N222</f>
        <v>10.476</v>
      </c>
      <c r="Q222" s="5"/>
    </row>
    <row r="223" spans="2:17" ht="13.5" thickBot="1">
      <c r="B223" s="109"/>
      <c r="C223" s="45"/>
      <c r="D223" s="45"/>
      <c r="E223" s="45"/>
      <c r="F223" s="45">
        <v>6.2</v>
      </c>
      <c r="G223" s="45">
        <v>6.1</v>
      </c>
      <c r="H223" s="45">
        <v>6.2</v>
      </c>
      <c r="I223" s="45">
        <v>6.1</v>
      </c>
      <c r="J223" s="45">
        <v>6.2</v>
      </c>
      <c r="K223" s="45">
        <v>6.2</v>
      </c>
      <c r="L223" s="45">
        <v>6.2</v>
      </c>
      <c r="M223" s="22">
        <f>((SUM(F223:L223)-MAX(F223:L223)-MIN(F223:L223)))/5</f>
        <v>6.18</v>
      </c>
      <c r="N223" s="70">
        <v>2.1</v>
      </c>
      <c r="O223" s="47"/>
      <c r="P223" s="48">
        <f>M223*N223</f>
        <v>12.978</v>
      </c>
      <c r="Q223" s="45"/>
    </row>
    <row r="224" spans="2:17" ht="12.75">
      <c r="B224" s="69">
        <f>B219+1</f>
        <v>40</v>
      </c>
      <c r="C224" s="145" t="s">
        <v>67</v>
      </c>
      <c r="D224" s="139">
        <v>2005</v>
      </c>
      <c r="E224" s="142" t="s">
        <v>55</v>
      </c>
      <c r="F224" s="5">
        <v>1</v>
      </c>
      <c r="G224" s="5">
        <v>2</v>
      </c>
      <c r="H224" s="5">
        <v>3</v>
      </c>
      <c r="I224" s="5">
        <v>4</v>
      </c>
      <c r="J224" s="5">
        <v>5</v>
      </c>
      <c r="K224" s="5">
        <v>6</v>
      </c>
      <c r="L224" s="5"/>
      <c r="M224" s="22"/>
      <c r="N224" s="18"/>
      <c r="O224" s="35"/>
      <c r="P224" s="23"/>
      <c r="Q224" s="24">
        <f>SUM(P225:P228)/7.5*10</f>
        <v>45.92533333333334</v>
      </c>
    </row>
    <row r="225" spans="2:17" ht="12.75">
      <c r="B225" s="105"/>
      <c r="C225" s="5"/>
      <c r="D225" s="5"/>
      <c r="E225" s="5"/>
      <c r="F225" s="5">
        <v>4.5</v>
      </c>
      <c r="G225" s="5">
        <v>4.3</v>
      </c>
      <c r="H225" s="5">
        <v>4.3</v>
      </c>
      <c r="I225" s="5">
        <v>4.4</v>
      </c>
      <c r="J225" s="5">
        <v>4.7</v>
      </c>
      <c r="K225" s="5">
        <v>4.4</v>
      </c>
      <c r="L225" s="5">
        <v>4.4</v>
      </c>
      <c r="M225" s="22">
        <f>((SUM(F225:L225)-MAX(F225:L225)-MIN(F225:L225)))/5</f>
        <v>4.4</v>
      </c>
      <c r="N225" s="36">
        <v>1.6</v>
      </c>
      <c r="O225" s="35"/>
      <c r="P225" s="23">
        <f>M225*N225</f>
        <v>7.040000000000001</v>
      </c>
      <c r="Q225" s="5"/>
    </row>
    <row r="226" spans="2:17" ht="12.75">
      <c r="B226" s="105"/>
      <c r="C226" s="5"/>
      <c r="D226" s="5"/>
      <c r="E226" s="5"/>
      <c r="F226" s="5">
        <v>5.7</v>
      </c>
      <c r="G226" s="5">
        <v>5.7</v>
      </c>
      <c r="H226" s="5">
        <v>5.6</v>
      </c>
      <c r="I226" s="5">
        <v>5.6</v>
      </c>
      <c r="J226" s="5">
        <v>5.5</v>
      </c>
      <c r="K226" s="5">
        <v>5.4</v>
      </c>
      <c r="L226" s="5">
        <v>5.4</v>
      </c>
      <c r="M226" s="22">
        <f>((SUM(F226:L226)-MAX(F226:L226)-MIN(F226:L226)))/5</f>
        <v>5.56</v>
      </c>
      <c r="N226" s="37">
        <v>2</v>
      </c>
      <c r="O226" s="35"/>
      <c r="P226" s="23">
        <f>M226*N226</f>
        <v>11.12</v>
      </c>
      <c r="Q226" s="5"/>
    </row>
    <row r="227" spans="2:17" ht="12.75">
      <c r="B227" s="105"/>
      <c r="C227" s="5"/>
      <c r="D227" s="5"/>
      <c r="E227" s="5"/>
      <c r="F227" s="5">
        <v>4</v>
      </c>
      <c r="G227" s="5">
        <v>4.3</v>
      </c>
      <c r="H227" s="5">
        <v>4.7</v>
      </c>
      <c r="I227" s="5">
        <v>4.6</v>
      </c>
      <c r="J227" s="5">
        <v>4.6</v>
      </c>
      <c r="K227" s="5">
        <v>4.4</v>
      </c>
      <c r="L227" s="5">
        <v>4.7</v>
      </c>
      <c r="M227" s="22">
        <f>((SUM(F227:L227)-MAX(F227:L227)-MIN(F227:L227)))/5</f>
        <v>4.5200000000000005</v>
      </c>
      <c r="N227" s="36">
        <v>1.8</v>
      </c>
      <c r="O227" s="35"/>
      <c r="P227" s="23">
        <f>M227*N227</f>
        <v>8.136000000000001</v>
      </c>
      <c r="Q227" s="5"/>
    </row>
    <row r="228" spans="2:17" ht="13.5" thickBot="1">
      <c r="B228" s="109"/>
      <c r="C228" s="45"/>
      <c r="D228" s="45"/>
      <c r="E228" s="45"/>
      <c r="F228" s="45">
        <v>3.8</v>
      </c>
      <c r="G228" s="45">
        <v>3.6</v>
      </c>
      <c r="H228" s="45">
        <v>3.3</v>
      </c>
      <c r="I228" s="45">
        <v>4</v>
      </c>
      <c r="J228" s="45">
        <v>4</v>
      </c>
      <c r="K228" s="45">
        <v>4.2</v>
      </c>
      <c r="L228" s="45">
        <v>4</v>
      </c>
      <c r="M228" s="22">
        <f>((SUM(F228:L228)-MAX(F228:L228)-MIN(F228:L228)))/5</f>
        <v>3.88</v>
      </c>
      <c r="N228" s="70">
        <v>2.1</v>
      </c>
      <c r="O228" s="47"/>
      <c r="P228" s="48">
        <f>M228*N228</f>
        <v>8.148</v>
      </c>
      <c r="Q228" s="45"/>
    </row>
    <row r="229" spans="2:17" ht="12.75">
      <c r="B229" s="69">
        <f>B224+1</f>
        <v>41</v>
      </c>
      <c r="C229" s="143" t="s">
        <v>136</v>
      </c>
      <c r="D229" s="150" t="s">
        <v>98</v>
      </c>
      <c r="E229" s="151" t="s">
        <v>108</v>
      </c>
      <c r="F229" s="5">
        <v>1</v>
      </c>
      <c r="G229" s="5">
        <v>2</v>
      </c>
      <c r="H229" s="5">
        <v>3</v>
      </c>
      <c r="I229" s="5">
        <v>4</v>
      </c>
      <c r="J229" s="5">
        <v>5</v>
      </c>
      <c r="K229" s="5">
        <v>6</v>
      </c>
      <c r="L229" s="5"/>
      <c r="M229" s="22"/>
      <c r="N229" s="18"/>
      <c r="O229" s="35"/>
      <c r="P229" s="23"/>
      <c r="Q229" s="24">
        <f>SUM(P230:P233)/7.5*10</f>
        <v>52.309333333333335</v>
      </c>
    </row>
    <row r="230" spans="2:17" ht="12.75">
      <c r="B230" s="105"/>
      <c r="C230" s="5"/>
      <c r="D230" s="5"/>
      <c r="E230" s="5"/>
      <c r="F230" s="5">
        <v>5.5</v>
      </c>
      <c r="G230" s="5">
        <v>5.7</v>
      </c>
      <c r="H230" s="5">
        <v>5.4</v>
      </c>
      <c r="I230" s="5">
        <v>5.6</v>
      </c>
      <c r="J230" s="5">
        <v>5.2</v>
      </c>
      <c r="K230" s="5">
        <v>5.4</v>
      </c>
      <c r="L230" s="5">
        <v>5.4</v>
      </c>
      <c r="M230" s="22">
        <f>((SUM(F230:L230)-MAX(F230:L230)-MIN(F230:L230)))/5</f>
        <v>5.46</v>
      </c>
      <c r="N230" s="36">
        <v>1.6</v>
      </c>
      <c r="O230" s="35"/>
      <c r="P230" s="23">
        <f>M230*N230</f>
        <v>8.736</v>
      </c>
      <c r="Q230" s="5"/>
    </row>
    <row r="231" spans="2:17" ht="12.75">
      <c r="B231" s="105"/>
      <c r="C231" s="5"/>
      <c r="D231" s="5"/>
      <c r="E231" s="5"/>
      <c r="F231" s="5">
        <v>4</v>
      </c>
      <c r="G231" s="5">
        <v>4.7</v>
      </c>
      <c r="H231" s="5">
        <v>4.7</v>
      </c>
      <c r="I231" s="5">
        <v>4.7</v>
      </c>
      <c r="J231" s="5">
        <v>4</v>
      </c>
      <c r="K231" s="5">
        <v>4.9</v>
      </c>
      <c r="L231" s="5">
        <v>4.5</v>
      </c>
      <c r="M231" s="22">
        <f>((SUM(F231:L231)-MAX(F231:L231)-MIN(F231:L231)))/5</f>
        <v>4.5200000000000005</v>
      </c>
      <c r="N231" s="37">
        <v>2</v>
      </c>
      <c r="O231" s="35"/>
      <c r="P231" s="23">
        <f>M231*N231</f>
        <v>9.040000000000001</v>
      </c>
      <c r="Q231" s="5"/>
    </row>
    <row r="232" spans="2:17" ht="12.75">
      <c r="B232" s="105"/>
      <c r="C232" s="5"/>
      <c r="D232" s="5"/>
      <c r="E232" s="5"/>
      <c r="F232" s="5">
        <v>5.5</v>
      </c>
      <c r="G232" s="5">
        <v>5.6</v>
      </c>
      <c r="H232" s="5">
        <v>5.3</v>
      </c>
      <c r="I232" s="5">
        <v>5.6</v>
      </c>
      <c r="J232" s="5">
        <v>5.5</v>
      </c>
      <c r="K232" s="5">
        <v>5.4</v>
      </c>
      <c r="L232" s="5">
        <v>5.4</v>
      </c>
      <c r="M232" s="22">
        <f>((SUM(F232:L232)-MAX(F232:L232)-MIN(F232:L232)))/5</f>
        <v>5.479999999999999</v>
      </c>
      <c r="N232" s="36">
        <v>1.8</v>
      </c>
      <c r="O232" s="35"/>
      <c r="P232" s="23">
        <f>M232*N232</f>
        <v>9.863999999999997</v>
      </c>
      <c r="Q232" s="5"/>
    </row>
    <row r="233" spans="2:17" ht="13.5" thickBot="1">
      <c r="B233" s="105"/>
      <c r="C233" s="5"/>
      <c r="D233" s="5"/>
      <c r="E233" s="5"/>
      <c r="F233" s="5">
        <v>5.5</v>
      </c>
      <c r="G233" s="5">
        <v>5.6</v>
      </c>
      <c r="H233" s="5">
        <v>5.5</v>
      </c>
      <c r="I233" s="5">
        <v>5.7</v>
      </c>
      <c r="J233" s="5">
        <v>5.3</v>
      </c>
      <c r="K233" s="5">
        <v>5.7</v>
      </c>
      <c r="L233" s="5">
        <v>5.3</v>
      </c>
      <c r="M233" s="22">
        <f>((SUM(F233:L233)-MAX(F233:L233)-MIN(F233:L233)))/5</f>
        <v>5.52</v>
      </c>
      <c r="N233" s="70">
        <v>2.1</v>
      </c>
      <c r="O233" s="35"/>
      <c r="P233" s="23">
        <f>M233*N233</f>
        <v>11.591999999999999</v>
      </c>
      <c r="Q233" s="5"/>
    </row>
    <row r="234" spans="2:17" ht="12.75">
      <c r="B234" s="110">
        <f>B229+1</f>
        <v>42</v>
      </c>
      <c r="C234" s="145" t="s">
        <v>50</v>
      </c>
      <c r="D234" s="141" t="s">
        <v>95</v>
      </c>
      <c r="E234" s="145" t="s">
        <v>108</v>
      </c>
      <c r="F234" s="114">
        <v>1</v>
      </c>
      <c r="G234" s="114">
        <v>2</v>
      </c>
      <c r="H234" s="114">
        <v>3</v>
      </c>
      <c r="I234" s="114">
        <v>4</v>
      </c>
      <c r="J234" s="114">
        <v>5</v>
      </c>
      <c r="K234" s="114">
        <v>6</v>
      </c>
      <c r="L234" s="114"/>
      <c r="M234" s="115"/>
      <c r="N234" s="116"/>
      <c r="O234" s="117"/>
      <c r="P234" s="118"/>
      <c r="Q234" s="24">
        <f>SUM(P235:P238)/7.5*10</f>
        <v>45.338666666666676</v>
      </c>
    </row>
    <row r="235" spans="2:17" ht="12.75">
      <c r="B235" s="105"/>
      <c r="C235" s="5"/>
      <c r="D235" s="5"/>
      <c r="E235" s="5"/>
      <c r="F235" s="5">
        <v>4.8</v>
      </c>
      <c r="G235" s="5">
        <v>4.8</v>
      </c>
      <c r="H235" s="5">
        <v>4.2</v>
      </c>
      <c r="I235" s="5">
        <v>5</v>
      </c>
      <c r="J235" s="5">
        <v>4.8</v>
      </c>
      <c r="K235" s="5">
        <v>4.7</v>
      </c>
      <c r="L235" s="5">
        <v>4.5</v>
      </c>
      <c r="M235" s="22">
        <f>((SUM(F235:L235)-MAX(F235:L235)-MIN(F235:L235)))/5</f>
        <v>4.72</v>
      </c>
      <c r="N235" s="36">
        <v>1.6</v>
      </c>
      <c r="O235" s="35"/>
      <c r="P235" s="23">
        <f>M235*N235</f>
        <v>7.552</v>
      </c>
      <c r="Q235" s="5"/>
    </row>
    <row r="236" spans="2:17" ht="12.75">
      <c r="B236" s="105"/>
      <c r="C236" s="5"/>
      <c r="D236" s="5"/>
      <c r="E236" s="5"/>
      <c r="F236" s="5">
        <v>5</v>
      </c>
      <c r="G236" s="5">
        <v>5</v>
      </c>
      <c r="H236" s="5">
        <v>5</v>
      </c>
      <c r="I236" s="5">
        <v>4.8</v>
      </c>
      <c r="J236" s="5">
        <v>5</v>
      </c>
      <c r="K236" s="5">
        <v>4.8</v>
      </c>
      <c r="L236" s="5">
        <v>4.9</v>
      </c>
      <c r="M236" s="22">
        <f>((SUM(F236:L236)-MAX(F236:L236)-MIN(F236:L236)))/5</f>
        <v>4.9399999999999995</v>
      </c>
      <c r="N236" s="37">
        <v>2</v>
      </c>
      <c r="O236" s="35"/>
      <c r="P236" s="23">
        <f>M236*N236</f>
        <v>9.879999999999999</v>
      </c>
      <c r="Q236" s="5"/>
    </row>
    <row r="237" spans="2:17" ht="12.75">
      <c r="B237" s="105"/>
      <c r="C237" s="5"/>
      <c r="D237" s="5"/>
      <c r="E237" s="5"/>
      <c r="F237" s="5">
        <v>3.9</v>
      </c>
      <c r="G237" s="5">
        <v>4</v>
      </c>
      <c r="H237" s="5">
        <v>3.7</v>
      </c>
      <c r="I237" s="5">
        <v>4</v>
      </c>
      <c r="J237" s="5">
        <v>4</v>
      </c>
      <c r="K237" s="5">
        <v>4</v>
      </c>
      <c r="L237" s="5">
        <v>4</v>
      </c>
      <c r="M237" s="22">
        <f>((SUM(F237:L237)-MAX(F237:L237)-MIN(F237:L237)))/5</f>
        <v>3.9800000000000004</v>
      </c>
      <c r="N237" s="36">
        <v>1.8</v>
      </c>
      <c r="O237" s="35"/>
      <c r="P237" s="23">
        <f>M237*N237</f>
        <v>7.164000000000001</v>
      </c>
      <c r="Q237" s="5"/>
    </row>
    <row r="238" spans="2:17" ht="13.5" thickBot="1">
      <c r="B238" s="109"/>
      <c r="C238" s="45"/>
      <c r="D238" s="45"/>
      <c r="E238" s="45"/>
      <c r="F238" s="45">
        <v>4.5</v>
      </c>
      <c r="G238" s="45">
        <v>4.7</v>
      </c>
      <c r="H238" s="45">
        <v>4.5</v>
      </c>
      <c r="I238" s="45">
        <v>4.7</v>
      </c>
      <c r="J238" s="45">
        <v>4.3</v>
      </c>
      <c r="K238" s="45">
        <v>4.4</v>
      </c>
      <c r="L238" s="45">
        <v>4.2</v>
      </c>
      <c r="M238" s="22">
        <f>((SUM(F238:L238)-MAX(F238:L238)-MIN(F238:L238)))/5</f>
        <v>4.48</v>
      </c>
      <c r="N238" s="70">
        <v>2.1</v>
      </c>
      <c r="O238" s="47"/>
      <c r="P238" s="48">
        <f>M238*N238</f>
        <v>9.408000000000001</v>
      </c>
      <c r="Q238" s="45"/>
    </row>
    <row r="239" spans="2:17" ht="12.75">
      <c r="B239" s="69">
        <f>B234+1</f>
        <v>43</v>
      </c>
      <c r="C239" s="145" t="s">
        <v>72</v>
      </c>
      <c r="D239" s="141" t="s">
        <v>103</v>
      </c>
      <c r="E239" s="145" t="s">
        <v>108</v>
      </c>
      <c r="F239" s="5">
        <v>1</v>
      </c>
      <c r="G239" s="5">
        <v>2</v>
      </c>
      <c r="H239" s="5">
        <v>3</v>
      </c>
      <c r="I239" s="5">
        <v>4</v>
      </c>
      <c r="J239" s="5">
        <v>5</v>
      </c>
      <c r="K239" s="5">
        <v>6</v>
      </c>
      <c r="L239" s="5"/>
      <c r="M239" s="22"/>
      <c r="N239" s="18"/>
      <c r="O239" s="35"/>
      <c r="P239" s="23"/>
      <c r="Q239" s="24">
        <f>SUM(P240:P243)/7.5*10</f>
        <v>55.96266666666666</v>
      </c>
    </row>
    <row r="240" spans="2:17" ht="12.75">
      <c r="B240" s="105"/>
      <c r="C240" s="5"/>
      <c r="D240" s="5"/>
      <c r="E240" s="5"/>
      <c r="F240" s="5">
        <v>4.9</v>
      </c>
      <c r="G240" s="5">
        <v>5.2</v>
      </c>
      <c r="H240" s="5">
        <v>5.1</v>
      </c>
      <c r="I240" s="5">
        <v>5.2</v>
      </c>
      <c r="J240" s="5">
        <v>5.1</v>
      </c>
      <c r="K240" s="5">
        <v>5.3</v>
      </c>
      <c r="L240" s="5">
        <v>5.1</v>
      </c>
      <c r="M240" s="22">
        <f>((SUM(F240:L240)-MAX(F240:L240)-MIN(F240:L240)))/5</f>
        <v>5.139999999999999</v>
      </c>
      <c r="N240" s="36">
        <v>1.6</v>
      </c>
      <c r="O240" s="35"/>
      <c r="P240" s="23">
        <f>M240*N240</f>
        <v>8.223999999999998</v>
      </c>
      <c r="Q240" s="5"/>
    </row>
    <row r="241" spans="2:17" ht="12.75">
      <c r="B241" s="105"/>
      <c r="C241" s="5"/>
      <c r="D241" s="5"/>
      <c r="E241" s="5"/>
      <c r="F241" s="5">
        <v>6.1</v>
      </c>
      <c r="G241" s="5">
        <v>6.2</v>
      </c>
      <c r="H241" s="5">
        <v>6</v>
      </c>
      <c r="I241" s="5">
        <v>6</v>
      </c>
      <c r="J241" s="5">
        <v>6</v>
      </c>
      <c r="K241" s="5">
        <v>6</v>
      </c>
      <c r="L241" s="5">
        <v>6</v>
      </c>
      <c r="M241" s="22">
        <f>((SUM(F241:L241)-MAX(F241:L241)-MIN(F241:L241)))/5</f>
        <v>6.019999999999999</v>
      </c>
      <c r="N241" s="37">
        <v>2</v>
      </c>
      <c r="O241" s="35"/>
      <c r="P241" s="23">
        <f>M241*N241</f>
        <v>12.039999999999997</v>
      </c>
      <c r="Q241" s="5"/>
    </row>
    <row r="242" spans="2:17" ht="12.75">
      <c r="B242" s="105"/>
      <c r="C242" s="5"/>
      <c r="D242" s="5"/>
      <c r="E242" s="5"/>
      <c r="F242" s="5">
        <v>5.4</v>
      </c>
      <c r="G242" s="5">
        <v>5.5</v>
      </c>
      <c r="H242" s="5">
        <v>5.5</v>
      </c>
      <c r="I242" s="5">
        <v>5.3</v>
      </c>
      <c r="J242" s="5">
        <v>5.6</v>
      </c>
      <c r="K242" s="5">
        <v>5.6</v>
      </c>
      <c r="L242" s="5">
        <v>5.4</v>
      </c>
      <c r="M242" s="22">
        <f>((SUM(F242:L242)-MAX(F242:L242)-MIN(F242:L242)))/5</f>
        <v>5.479999999999999</v>
      </c>
      <c r="N242" s="36">
        <v>1.8</v>
      </c>
      <c r="O242" s="35"/>
      <c r="P242" s="23">
        <f>M242*N242</f>
        <v>9.863999999999997</v>
      </c>
      <c r="Q242" s="5"/>
    </row>
    <row r="243" spans="2:17" ht="13.5" thickBot="1">
      <c r="B243" s="109"/>
      <c r="C243" s="45"/>
      <c r="D243" s="45"/>
      <c r="E243" s="45"/>
      <c r="F243" s="45">
        <v>5.8</v>
      </c>
      <c r="G243" s="45">
        <v>5.7</v>
      </c>
      <c r="H243" s="45">
        <v>5.4</v>
      </c>
      <c r="I243" s="45">
        <v>5.8</v>
      </c>
      <c r="J243" s="5">
        <v>5.5</v>
      </c>
      <c r="K243" s="45">
        <v>5.8</v>
      </c>
      <c r="L243" s="45">
        <v>5.3</v>
      </c>
      <c r="M243" s="22">
        <f>((SUM(F243:L243)-MAX(F243:L243)-MIN(F243:L243)))/5</f>
        <v>5.64</v>
      </c>
      <c r="N243" s="70">
        <v>2.1</v>
      </c>
      <c r="O243" s="47"/>
      <c r="P243" s="48">
        <f>M243*N243</f>
        <v>11.844</v>
      </c>
      <c r="Q243" s="45"/>
    </row>
    <row r="244" spans="2:17" ht="12.75">
      <c r="B244" s="69">
        <f>B239+1</f>
        <v>44</v>
      </c>
      <c r="C244" s="145" t="s">
        <v>71</v>
      </c>
      <c r="D244" s="141" t="s">
        <v>120</v>
      </c>
      <c r="E244" s="145" t="s">
        <v>57</v>
      </c>
      <c r="F244" s="5">
        <v>1</v>
      </c>
      <c r="G244" s="5">
        <v>2</v>
      </c>
      <c r="H244" s="5">
        <v>3</v>
      </c>
      <c r="I244" s="5">
        <v>4</v>
      </c>
      <c r="J244" s="5">
        <v>5</v>
      </c>
      <c r="K244" s="5">
        <v>6</v>
      </c>
      <c r="L244" s="5"/>
      <c r="M244" s="22"/>
      <c r="N244" s="18"/>
      <c r="O244" s="35"/>
      <c r="P244" s="23"/>
      <c r="Q244" s="24">
        <f>SUM(P245:P248)/7.5*10</f>
        <v>60.168</v>
      </c>
    </row>
    <row r="245" spans="2:17" ht="12.75">
      <c r="B245" s="105"/>
      <c r="C245" s="5"/>
      <c r="D245" s="5"/>
      <c r="E245" s="5"/>
      <c r="F245" s="5">
        <v>6.1</v>
      </c>
      <c r="G245" s="5">
        <v>5.9</v>
      </c>
      <c r="H245" s="5">
        <v>6</v>
      </c>
      <c r="I245" s="5">
        <v>5.8</v>
      </c>
      <c r="J245" s="5">
        <v>6</v>
      </c>
      <c r="K245" s="5">
        <v>5.7</v>
      </c>
      <c r="L245" s="5">
        <v>5.7</v>
      </c>
      <c r="M245" s="22">
        <f>((SUM(F245:L245)-MAX(F245:L245)-MIN(F245:L245)))/5</f>
        <v>5.880000000000001</v>
      </c>
      <c r="N245" s="36">
        <v>1.6</v>
      </c>
      <c r="O245" s="35"/>
      <c r="P245" s="23">
        <f>M245*N245</f>
        <v>9.408000000000001</v>
      </c>
      <c r="Q245" s="5"/>
    </row>
    <row r="246" spans="2:17" ht="12.75">
      <c r="B246" s="105"/>
      <c r="C246" s="5"/>
      <c r="D246" s="5"/>
      <c r="E246" s="5"/>
      <c r="F246" s="5">
        <v>6.5</v>
      </c>
      <c r="G246" s="5">
        <v>6.5</v>
      </c>
      <c r="H246" s="5">
        <v>6.3</v>
      </c>
      <c r="I246" s="5">
        <v>6.3</v>
      </c>
      <c r="J246" s="5">
        <v>6.4</v>
      </c>
      <c r="K246" s="5">
        <v>6.2</v>
      </c>
      <c r="L246" s="5">
        <v>6.3</v>
      </c>
      <c r="M246" s="22">
        <f>((SUM(F246:L246)-MAX(F246:L246)-MIN(F246:L246)))/5</f>
        <v>6.36</v>
      </c>
      <c r="N246" s="37">
        <v>2</v>
      </c>
      <c r="O246" s="35"/>
      <c r="P246" s="23">
        <f>M246*N246</f>
        <v>12.72</v>
      </c>
      <c r="Q246" s="5"/>
    </row>
    <row r="247" spans="2:17" ht="12.75">
      <c r="B247" s="105"/>
      <c r="C247" s="5"/>
      <c r="D247" s="5"/>
      <c r="E247" s="5"/>
      <c r="F247" s="5">
        <v>5.8</v>
      </c>
      <c r="G247" s="5">
        <v>5.8</v>
      </c>
      <c r="H247" s="5">
        <v>6</v>
      </c>
      <c r="I247" s="5">
        <v>5.8</v>
      </c>
      <c r="J247" s="5">
        <v>5.8</v>
      </c>
      <c r="K247" s="5">
        <v>5.7</v>
      </c>
      <c r="L247" s="5">
        <v>5.8</v>
      </c>
      <c r="M247" s="22">
        <f>((SUM(F247:L247)-MAX(F247:L247)-MIN(F247:L247)))/5</f>
        <v>5.800000000000001</v>
      </c>
      <c r="N247" s="36">
        <v>1.8</v>
      </c>
      <c r="O247" s="35"/>
      <c r="P247" s="23">
        <f>M247*N247</f>
        <v>10.440000000000001</v>
      </c>
      <c r="Q247" s="5"/>
    </row>
    <row r="248" spans="2:17" ht="13.5" thickBot="1">
      <c r="B248" s="105"/>
      <c r="C248" s="5"/>
      <c r="D248" s="5"/>
      <c r="E248" s="5"/>
      <c r="F248" s="5">
        <v>6.3</v>
      </c>
      <c r="G248" s="5">
        <v>6.3</v>
      </c>
      <c r="H248" s="5">
        <v>6</v>
      </c>
      <c r="I248" s="5">
        <v>5.8</v>
      </c>
      <c r="J248" s="5">
        <v>6</v>
      </c>
      <c r="K248" s="5">
        <v>5.6</v>
      </c>
      <c r="L248" s="5">
        <v>5.8</v>
      </c>
      <c r="M248" s="22">
        <f>((SUM(F248:L248)-MAX(F248:L248)-MIN(F248:L248)))/5</f>
        <v>5.9799999999999995</v>
      </c>
      <c r="N248" s="70">
        <v>2.1</v>
      </c>
      <c r="O248" s="35"/>
      <c r="P248" s="23">
        <f>M248*N248</f>
        <v>12.558</v>
      </c>
      <c r="Q248" s="5"/>
    </row>
    <row r="249" spans="2:17" ht="12.75">
      <c r="B249" s="110">
        <f>B244+1</f>
        <v>45</v>
      </c>
      <c r="C249" s="143" t="s">
        <v>52</v>
      </c>
      <c r="D249" s="150" t="s">
        <v>93</v>
      </c>
      <c r="E249" s="151" t="s">
        <v>108</v>
      </c>
      <c r="F249" s="114">
        <v>1</v>
      </c>
      <c r="G249" s="114">
        <v>2</v>
      </c>
      <c r="H249" s="114">
        <v>3</v>
      </c>
      <c r="I249" s="114">
        <v>4</v>
      </c>
      <c r="J249" s="114">
        <v>5</v>
      </c>
      <c r="K249" s="114">
        <v>6</v>
      </c>
      <c r="L249" s="114"/>
      <c r="M249" s="115"/>
      <c r="N249" s="116"/>
      <c r="O249" s="117"/>
      <c r="P249" s="118"/>
      <c r="Q249" s="24">
        <f>SUM(P250:P253)/7.5*10</f>
        <v>52.54666666666667</v>
      </c>
    </row>
    <row r="250" spans="2:17" ht="12.75">
      <c r="B250" s="105"/>
      <c r="C250" s="5"/>
      <c r="D250" s="5"/>
      <c r="E250" s="5"/>
      <c r="F250" s="5">
        <v>5.2</v>
      </c>
      <c r="G250" s="5">
        <v>5.5</v>
      </c>
      <c r="H250" s="5">
        <v>5.3</v>
      </c>
      <c r="I250" s="5">
        <v>5.6</v>
      </c>
      <c r="J250" s="5">
        <v>5</v>
      </c>
      <c r="K250" s="5">
        <v>5.5</v>
      </c>
      <c r="L250" s="5">
        <v>5.2</v>
      </c>
      <c r="M250" s="22">
        <f>((SUM(F250:L250)-MAX(F250:L250)-MIN(F250:L250)))/5</f>
        <v>5.340000000000001</v>
      </c>
      <c r="N250" s="36">
        <v>1.6</v>
      </c>
      <c r="O250" s="35"/>
      <c r="P250" s="23">
        <f>M250*N250</f>
        <v>8.544000000000002</v>
      </c>
      <c r="Q250" s="5"/>
    </row>
    <row r="251" spans="2:17" ht="12.75">
      <c r="B251" s="105"/>
      <c r="C251" s="5"/>
      <c r="D251" s="5"/>
      <c r="E251" s="5"/>
      <c r="F251" s="5">
        <v>5.7</v>
      </c>
      <c r="G251" s="5">
        <v>5.8</v>
      </c>
      <c r="H251" s="5">
        <v>5.7</v>
      </c>
      <c r="I251" s="5">
        <v>5.8</v>
      </c>
      <c r="J251" s="5">
        <v>5.5</v>
      </c>
      <c r="K251" s="5">
        <v>5.8</v>
      </c>
      <c r="L251" s="5">
        <v>5.7</v>
      </c>
      <c r="M251" s="22">
        <f>((SUM(F251:L251)-MAX(F251:L251)-MIN(F251:L251)))/5</f>
        <v>5.74</v>
      </c>
      <c r="N251" s="37">
        <v>2</v>
      </c>
      <c r="O251" s="35"/>
      <c r="P251" s="23">
        <f>M251*N251</f>
        <v>11.48</v>
      </c>
      <c r="Q251" s="5"/>
    </row>
    <row r="252" spans="2:17" ht="12.75">
      <c r="B252" s="105"/>
      <c r="C252" s="5"/>
      <c r="D252" s="5"/>
      <c r="E252" s="5"/>
      <c r="F252" s="5">
        <v>4</v>
      </c>
      <c r="G252" s="5">
        <v>4.6</v>
      </c>
      <c r="H252" s="5">
        <v>4.3</v>
      </c>
      <c r="I252" s="5">
        <v>4.8</v>
      </c>
      <c r="J252" s="5">
        <v>4.5</v>
      </c>
      <c r="K252" s="5">
        <v>4.5</v>
      </c>
      <c r="L252" s="5">
        <v>4.9</v>
      </c>
      <c r="M252" s="22">
        <f>((SUM(F252:L252)-MAX(F252:L252)-MIN(F252:L252)))/5</f>
        <v>4.540000000000001</v>
      </c>
      <c r="N252" s="36">
        <v>1.8</v>
      </c>
      <c r="O252" s="35"/>
      <c r="P252" s="23">
        <f>M252*N252</f>
        <v>8.172000000000002</v>
      </c>
      <c r="Q252" s="5"/>
    </row>
    <row r="253" spans="2:17" ht="13.5" thickBot="1">
      <c r="B253" s="109"/>
      <c r="C253" s="45"/>
      <c r="D253" s="45"/>
      <c r="E253" s="45"/>
      <c r="F253" s="45">
        <v>5.2</v>
      </c>
      <c r="G253" s="45">
        <v>5.4</v>
      </c>
      <c r="H253" s="45">
        <v>5.6</v>
      </c>
      <c r="I253" s="45">
        <v>5.5</v>
      </c>
      <c r="J253" s="45">
        <v>5.3</v>
      </c>
      <c r="K253" s="45">
        <v>5.2</v>
      </c>
      <c r="L253" s="45">
        <v>5.3</v>
      </c>
      <c r="M253" s="22">
        <f>((SUM(F253:L253)-MAX(F253:L253)-MIN(F253:L253)))/5</f>
        <v>5.34</v>
      </c>
      <c r="N253" s="70">
        <v>2.1</v>
      </c>
      <c r="O253" s="47"/>
      <c r="P253" s="48">
        <f>M253*N253</f>
        <v>11.214</v>
      </c>
      <c r="Q253" s="45"/>
    </row>
    <row r="254" spans="2:17" ht="12.75">
      <c r="B254" s="69">
        <f>B249+1</f>
        <v>46</v>
      </c>
      <c r="C254" s="140" t="s">
        <v>137</v>
      </c>
      <c r="D254" s="141" t="s">
        <v>103</v>
      </c>
      <c r="E254" s="142" t="s">
        <v>55</v>
      </c>
      <c r="F254" s="5">
        <v>1</v>
      </c>
      <c r="G254" s="5">
        <v>2</v>
      </c>
      <c r="H254" s="5">
        <v>3</v>
      </c>
      <c r="I254" s="5">
        <v>4</v>
      </c>
      <c r="J254" s="5">
        <v>5</v>
      </c>
      <c r="K254" s="5">
        <v>6</v>
      </c>
      <c r="L254" s="5"/>
      <c r="M254" s="22"/>
      <c r="N254" s="18"/>
      <c r="O254" s="35"/>
      <c r="P254" s="23"/>
      <c r="Q254" s="24">
        <f>SUM(P255:P258)/7.5*10</f>
        <v>49.79466666666667</v>
      </c>
    </row>
    <row r="255" spans="2:17" ht="12.75">
      <c r="B255" s="105"/>
      <c r="C255" s="5"/>
      <c r="D255" s="5"/>
      <c r="E255" s="5"/>
      <c r="F255" s="5">
        <v>4.7</v>
      </c>
      <c r="G255" s="5">
        <v>4.8</v>
      </c>
      <c r="H255" s="5">
        <v>4.7</v>
      </c>
      <c r="I255" s="5">
        <v>4.8</v>
      </c>
      <c r="J255" s="5">
        <v>5</v>
      </c>
      <c r="K255" s="5">
        <v>5</v>
      </c>
      <c r="L255" s="5">
        <v>4.7</v>
      </c>
      <c r="M255" s="22">
        <f>((SUM(F255:L255)-MAX(F255:L255)-MIN(F255:L255)))/5</f>
        <v>4.800000000000001</v>
      </c>
      <c r="N255" s="36">
        <v>1.6</v>
      </c>
      <c r="O255" s="35"/>
      <c r="P255" s="23">
        <f>M255*N255</f>
        <v>7.6800000000000015</v>
      </c>
      <c r="Q255" s="5"/>
    </row>
    <row r="256" spans="2:17" ht="12.75">
      <c r="B256" s="105"/>
      <c r="C256" s="5"/>
      <c r="D256" s="5"/>
      <c r="E256" s="5"/>
      <c r="F256" s="5">
        <v>6</v>
      </c>
      <c r="G256" s="5">
        <v>6</v>
      </c>
      <c r="H256" s="5">
        <v>6</v>
      </c>
      <c r="I256" s="5">
        <v>6</v>
      </c>
      <c r="J256" s="5">
        <v>6.1</v>
      </c>
      <c r="K256" s="5">
        <v>5.7</v>
      </c>
      <c r="L256" s="5">
        <v>5.9</v>
      </c>
      <c r="M256" s="22">
        <f>((SUM(F256:L256)-MAX(F256:L256)-MIN(F256:L256)))/5</f>
        <v>5.98</v>
      </c>
      <c r="N256" s="37">
        <v>2</v>
      </c>
      <c r="O256" s="35"/>
      <c r="P256" s="23">
        <f>M256*N256</f>
        <v>11.96</v>
      </c>
      <c r="Q256" s="5"/>
    </row>
    <row r="257" spans="2:17" ht="12.75">
      <c r="B257" s="105"/>
      <c r="C257" s="5"/>
      <c r="D257" s="5"/>
      <c r="E257" s="5"/>
      <c r="F257" s="5">
        <v>5.1</v>
      </c>
      <c r="G257" s="5">
        <v>5</v>
      </c>
      <c r="H257" s="5">
        <v>4.1</v>
      </c>
      <c r="I257" s="5">
        <v>4</v>
      </c>
      <c r="J257" s="5">
        <v>4</v>
      </c>
      <c r="K257" s="5">
        <v>4</v>
      </c>
      <c r="L257" s="5">
        <v>4</v>
      </c>
      <c r="M257" s="22">
        <f>((SUM(F252:L252)-MAX(F252:L252)-MIN(F252:L252)))/5</f>
        <v>4.540000000000001</v>
      </c>
      <c r="N257" s="36">
        <v>1.8</v>
      </c>
      <c r="O257" s="35"/>
      <c r="P257" s="23">
        <f>M257*N257</f>
        <v>8.172000000000002</v>
      </c>
      <c r="Q257" s="5"/>
    </row>
    <row r="258" spans="2:17" ht="13.5" thickBot="1">
      <c r="B258" s="109"/>
      <c r="C258" s="45"/>
      <c r="D258" s="45"/>
      <c r="E258" s="45"/>
      <c r="F258" s="45">
        <v>4.6</v>
      </c>
      <c r="G258" s="45">
        <v>4.5</v>
      </c>
      <c r="H258" s="45">
        <v>4.8</v>
      </c>
      <c r="I258" s="45">
        <v>4.5</v>
      </c>
      <c r="J258" s="45">
        <v>4.5</v>
      </c>
      <c r="K258" s="45">
        <v>4.2</v>
      </c>
      <c r="L258" s="45">
        <v>4.6</v>
      </c>
      <c r="M258" s="22">
        <f>((SUM(F258:L258)-MAX(F258:L258)-MIN(F258:L258)))/5</f>
        <v>4.539999999999999</v>
      </c>
      <c r="N258" s="70">
        <v>2.1</v>
      </c>
      <c r="O258" s="47"/>
      <c r="P258" s="48">
        <f>M258*N258</f>
        <v>9.533999999999999</v>
      </c>
      <c r="Q258" s="45"/>
    </row>
    <row r="259" spans="2:17" ht="12.75">
      <c r="B259" s="69">
        <f>B254+1</f>
        <v>47</v>
      </c>
      <c r="C259" s="146" t="s">
        <v>61</v>
      </c>
      <c r="D259" s="150" t="s">
        <v>93</v>
      </c>
      <c r="E259" s="152" t="s">
        <v>55</v>
      </c>
      <c r="F259" s="5">
        <v>1</v>
      </c>
      <c r="G259" s="5">
        <v>2</v>
      </c>
      <c r="H259" s="5">
        <v>3</v>
      </c>
      <c r="I259" s="5">
        <v>4</v>
      </c>
      <c r="J259" s="5">
        <v>5</v>
      </c>
      <c r="K259" s="5">
        <v>6</v>
      </c>
      <c r="L259" s="5"/>
      <c r="M259" s="22"/>
      <c r="N259" s="18"/>
      <c r="O259" s="35"/>
      <c r="P259" s="23"/>
      <c r="Q259" s="24">
        <f>SUM(P260:P263)/7.5*10</f>
        <v>42.93866666666668</v>
      </c>
    </row>
    <row r="260" spans="2:17" ht="12.75">
      <c r="B260" s="105"/>
      <c r="C260" s="5"/>
      <c r="D260" s="5"/>
      <c r="E260" s="5"/>
      <c r="F260" s="5">
        <v>4</v>
      </c>
      <c r="G260" s="5">
        <v>3.8</v>
      </c>
      <c r="H260" s="5">
        <v>3.8</v>
      </c>
      <c r="I260" s="5">
        <v>4</v>
      </c>
      <c r="J260" s="5">
        <v>4.2</v>
      </c>
      <c r="K260" s="5">
        <v>4.7</v>
      </c>
      <c r="L260" s="5">
        <v>4</v>
      </c>
      <c r="M260" s="22">
        <f>((SUM(F260:L260)-MAX(F260:L260)-MIN(F260:L260)))/5</f>
        <v>4</v>
      </c>
      <c r="N260" s="36">
        <v>1.6</v>
      </c>
      <c r="O260" s="35"/>
      <c r="P260" s="23">
        <f>M260*N260</f>
        <v>6.4</v>
      </c>
      <c r="Q260" s="5"/>
    </row>
    <row r="261" spans="2:17" ht="12.75">
      <c r="B261" s="105"/>
      <c r="C261" s="5"/>
      <c r="D261" s="5"/>
      <c r="E261" s="5"/>
      <c r="F261" s="5">
        <v>4.2</v>
      </c>
      <c r="G261" s="5">
        <v>4.3</v>
      </c>
      <c r="H261" s="5">
        <v>4.4</v>
      </c>
      <c r="I261" s="5">
        <v>4.3</v>
      </c>
      <c r="J261" s="5">
        <v>5</v>
      </c>
      <c r="K261" s="5">
        <v>4.5</v>
      </c>
      <c r="L261" s="5">
        <v>4.5</v>
      </c>
      <c r="M261" s="22">
        <f>((SUM(F261:L261)-MAX(F261:L261)-MIN(F261:L261)))/5</f>
        <v>4.4</v>
      </c>
      <c r="N261" s="37">
        <v>2</v>
      </c>
      <c r="O261" s="35"/>
      <c r="P261" s="23">
        <f>M261*N261</f>
        <v>8.8</v>
      </c>
      <c r="Q261" s="5"/>
    </row>
    <row r="262" spans="2:17" ht="12.75">
      <c r="B262" s="105"/>
      <c r="C262" s="5"/>
      <c r="D262" s="5"/>
      <c r="E262" s="5"/>
      <c r="F262" s="5">
        <v>4</v>
      </c>
      <c r="G262" s="5">
        <v>4.4</v>
      </c>
      <c r="H262" s="5">
        <v>4.5</v>
      </c>
      <c r="I262" s="5">
        <v>4.3</v>
      </c>
      <c r="J262" s="5">
        <v>4.5</v>
      </c>
      <c r="K262" s="5">
        <v>4.4</v>
      </c>
      <c r="L262" s="5">
        <v>4.5</v>
      </c>
      <c r="M262" s="22">
        <f>((SUM(F257:L257)-MAX(F257:L257)-MIN(F257:L257)))/5</f>
        <v>4.220000000000001</v>
      </c>
      <c r="N262" s="36">
        <v>1.8</v>
      </c>
      <c r="O262" s="35"/>
      <c r="P262" s="23">
        <f>M262*N262</f>
        <v>7.596000000000001</v>
      </c>
      <c r="Q262" s="5"/>
    </row>
    <row r="263" spans="2:17" ht="13.5" thickBot="1">
      <c r="B263" s="105"/>
      <c r="C263" s="5"/>
      <c r="D263" s="5"/>
      <c r="E263" s="5"/>
      <c r="F263" s="5">
        <v>4.3</v>
      </c>
      <c r="G263" s="5">
        <v>4.2</v>
      </c>
      <c r="H263" s="5">
        <v>4</v>
      </c>
      <c r="I263" s="5">
        <v>4.3</v>
      </c>
      <c r="J263" s="5">
        <v>4.8</v>
      </c>
      <c r="K263" s="5">
        <v>4.8</v>
      </c>
      <c r="L263" s="5">
        <v>4.8</v>
      </c>
      <c r="M263" s="22">
        <f>((SUM(F263:L263)-MAX(F263:L263)-MIN(F263:L263)))/5</f>
        <v>4.48</v>
      </c>
      <c r="N263" s="70">
        <v>2.1</v>
      </c>
      <c r="O263" s="35"/>
      <c r="P263" s="23">
        <f>M263*N263</f>
        <v>9.408000000000001</v>
      </c>
      <c r="Q263" s="5"/>
    </row>
    <row r="264" spans="2:17" ht="12.75">
      <c r="B264" s="110">
        <f>B259+1</f>
        <v>48</v>
      </c>
      <c r="C264" s="145" t="s">
        <v>107</v>
      </c>
      <c r="D264" s="153">
        <v>2006</v>
      </c>
      <c r="E264" s="142" t="s">
        <v>108</v>
      </c>
      <c r="F264" s="114">
        <v>1</v>
      </c>
      <c r="G264" s="114">
        <v>2</v>
      </c>
      <c r="H264" s="114">
        <v>3</v>
      </c>
      <c r="I264" s="114">
        <v>4</v>
      </c>
      <c r="J264" s="114">
        <v>5</v>
      </c>
      <c r="K264" s="114">
        <v>6</v>
      </c>
      <c r="L264" s="114"/>
      <c r="M264" s="115"/>
      <c r="N264" s="116"/>
      <c r="O264" s="117"/>
      <c r="P264" s="118"/>
      <c r="Q264" s="24">
        <f>SUM(P265:P268)/7.5*10</f>
        <v>51.175999999999995</v>
      </c>
    </row>
    <row r="265" spans="2:17" ht="12.75">
      <c r="B265" s="105"/>
      <c r="C265" s="5"/>
      <c r="D265" s="5"/>
      <c r="E265" s="5"/>
      <c r="F265" s="5">
        <v>5.7</v>
      </c>
      <c r="G265" s="5">
        <v>5.9</v>
      </c>
      <c r="H265" s="5">
        <v>5.7</v>
      </c>
      <c r="I265" s="5">
        <v>5.8</v>
      </c>
      <c r="J265" s="5">
        <v>5.8</v>
      </c>
      <c r="K265" s="5">
        <v>5.9</v>
      </c>
      <c r="L265" s="5">
        <v>5.5</v>
      </c>
      <c r="M265" s="22">
        <f>((SUM(F265:L265)-MAX(F265:L265)-MIN(F265:L265)))/5</f>
        <v>5.780000000000001</v>
      </c>
      <c r="N265" s="36">
        <v>1.6</v>
      </c>
      <c r="O265" s="35"/>
      <c r="P265" s="23">
        <f>M265*N265</f>
        <v>9.248000000000003</v>
      </c>
      <c r="Q265" s="5"/>
    </row>
    <row r="266" spans="2:17" ht="12.75">
      <c r="B266" s="105"/>
      <c r="C266" s="5"/>
      <c r="D266" s="5"/>
      <c r="E266" s="5"/>
      <c r="F266" s="5">
        <v>5.8</v>
      </c>
      <c r="G266" s="5">
        <v>6</v>
      </c>
      <c r="H266" s="5">
        <v>5.8</v>
      </c>
      <c r="I266" s="5">
        <v>5.8</v>
      </c>
      <c r="J266" s="5">
        <v>5.7</v>
      </c>
      <c r="K266" s="5">
        <v>5.8</v>
      </c>
      <c r="L266" s="5">
        <v>5.6</v>
      </c>
      <c r="M266" s="22">
        <f>((SUM(F266:L266)-MAX(F266:L266)-MIN(F266:L266)))/5</f>
        <v>5.779999999999999</v>
      </c>
      <c r="N266" s="37">
        <v>2</v>
      </c>
      <c r="O266" s="35"/>
      <c r="P266" s="23">
        <f>M266*N266</f>
        <v>11.559999999999999</v>
      </c>
      <c r="Q266" s="5"/>
    </row>
    <row r="267" spans="2:17" ht="12.75">
      <c r="B267" s="105"/>
      <c r="C267" s="5"/>
      <c r="D267" s="5"/>
      <c r="E267" s="5"/>
      <c r="F267" s="5">
        <v>5</v>
      </c>
      <c r="G267" s="5">
        <v>5.2</v>
      </c>
      <c r="H267" s="5">
        <v>5</v>
      </c>
      <c r="I267" s="5">
        <v>5.4</v>
      </c>
      <c r="J267" s="5">
        <v>5</v>
      </c>
      <c r="K267" s="5">
        <v>5.1</v>
      </c>
      <c r="L267" s="5">
        <v>5</v>
      </c>
      <c r="M267" s="22">
        <f>((SUM(F262:L262)-MAX(F262:L262)-MIN(F262:L262)))/5</f>
        <v>4.42</v>
      </c>
      <c r="N267" s="36">
        <v>1.8</v>
      </c>
      <c r="O267" s="35"/>
      <c r="P267" s="23">
        <f>M267*N267</f>
        <v>7.956</v>
      </c>
      <c r="Q267" s="5"/>
    </row>
    <row r="268" spans="2:17" ht="13.5" thickBot="1">
      <c r="B268" s="109"/>
      <c r="C268" s="45"/>
      <c r="D268" s="45"/>
      <c r="E268" s="45"/>
      <c r="F268" s="45">
        <v>4.5</v>
      </c>
      <c r="G268" s="45">
        <v>4.4</v>
      </c>
      <c r="H268" s="45">
        <v>4.2</v>
      </c>
      <c r="I268" s="45">
        <v>5</v>
      </c>
      <c r="J268" s="45">
        <v>4.5</v>
      </c>
      <c r="K268" s="45">
        <v>5.4</v>
      </c>
      <c r="L268" s="45">
        <v>4.5</v>
      </c>
      <c r="M268" s="22">
        <f>((SUM(F268:L268)-MAX(F268:L268)-MIN(F268:L268)))/5</f>
        <v>4.58</v>
      </c>
      <c r="N268" s="70">
        <v>2.1</v>
      </c>
      <c r="O268" s="47"/>
      <c r="P268" s="48">
        <f>M268*N268</f>
        <v>9.618</v>
      </c>
      <c r="Q268" s="45"/>
    </row>
    <row r="269" spans="2:17" ht="24">
      <c r="B269" s="69">
        <f>B264+1</f>
        <v>49</v>
      </c>
      <c r="C269" s="154" t="s">
        <v>138</v>
      </c>
      <c r="D269" s="139">
        <v>2003</v>
      </c>
      <c r="E269" s="144" t="s">
        <v>57</v>
      </c>
      <c r="F269" s="5">
        <v>1</v>
      </c>
      <c r="G269" s="5">
        <v>2</v>
      </c>
      <c r="H269" s="5">
        <v>3</v>
      </c>
      <c r="I269" s="5">
        <v>4</v>
      </c>
      <c r="J269" s="5">
        <v>5</v>
      </c>
      <c r="K269" s="5">
        <v>6</v>
      </c>
      <c r="L269" s="5">
        <v>6</v>
      </c>
      <c r="M269" s="22"/>
      <c r="N269" s="18"/>
      <c r="O269" s="35"/>
      <c r="P269" s="23"/>
      <c r="Q269" s="24">
        <f>SUM(P270:P273)/7.5*10</f>
        <v>58.96000000000001</v>
      </c>
    </row>
    <row r="270" spans="2:17" ht="12.75">
      <c r="B270" s="105"/>
      <c r="C270" s="5"/>
      <c r="D270" s="5"/>
      <c r="E270" s="5"/>
      <c r="F270" s="5">
        <v>6.4</v>
      </c>
      <c r="G270" s="5">
        <v>6.3</v>
      </c>
      <c r="H270" s="5">
        <v>6.3</v>
      </c>
      <c r="I270" s="5">
        <v>6.2</v>
      </c>
      <c r="J270" s="5">
        <v>6.4</v>
      </c>
      <c r="K270" s="5">
        <v>6.1</v>
      </c>
      <c r="L270" s="5">
        <v>6.2</v>
      </c>
      <c r="M270" s="22">
        <f>((SUM(F270:L270)-MAX(F270:L270)-MIN(F270:L270)))/5</f>
        <v>6.280000000000001</v>
      </c>
      <c r="N270" s="36">
        <v>1.6</v>
      </c>
      <c r="O270" s="35"/>
      <c r="P270" s="23">
        <f>M270*N270</f>
        <v>10.048000000000002</v>
      </c>
      <c r="Q270" s="5"/>
    </row>
    <row r="271" spans="2:17" ht="12.75">
      <c r="B271" s="105"/>
      <c r="C271" s="5"/>
      <c r="D271" s="5"/>
      <c r="E271" s="5"/>
      <c r="F271" s="5">
        <v>6.1</v>
      </c>
      <c r="G271" s="5">
        <v>5.8</v>
      </c>
      <c r="H271" s="5">
        <v>5.8</v>
      </c>
      <c r="I271" s="5">
        <v>6</v>
      </c>
      <c r="J271" s="5">
        <v>6.5</v>
      </c>
      <c r="K271" s="5">
        <v>6</v>
      </c>
      <c r="L271" s="5">
        <v>6</v>
      </c>
      <c r="M271" s="22">
        <f>((SUM(F271:L271)-MAX(F271:L271)-MIN(F271:L271)))/5</f>
        <v>5.98</v>
      </c>
      <c r="N271" s="37">
        <v>2</v>
      </c>
      <c r="O271" s="35"/>
      <c r="P271" s="23">
        <f>M271*N271</f>
        <v>11.96</v>
      </c>
      <c r="Q271" s="5"/>
    </row>
    <row r="272" spans="2:17" ht="12.75">
      <c r="B272" s="105"/>
      <c r="C272" s="5"/>
      <c r="D272" s="5"/>
      <c r="E272" s="5"/>
      <c r="F272" s="4">
        <v>6</v>
      </c>
      <c r="G272" s="4">
        <v>5.8</v>
      </c>
      <c r="H272" s="4">
        <v>6</v>
      </c>
      <c r="I272" s="4">
        <v>5.8</v>
      </c>
      <c r="J272" s="4">
        <v>6</v>
      </c>
      <c r="K272" s="4">
        <v>5.6</v>
      </c>
      <c r="L272" s="4">
        <v>5.3</v>
      </c>
      <c r="M272" s="22">
        <f>((SUM(F267:L267)-MAX(F267:L267)-MIN(F267:L267)))/5</f>
        <v>5.0600000000000005</v>
      </c>
      <c r="N272" s="36">
        <v>1.8</v>
      </c>
      <c r="O272" s="35"/>
      <c r="P272" s="23">
        <f>M272*N272</f>
        <v>9.108</v>
      </c>
      <c r="Q272" s="5"/>
    </row>
    <row r="273" spans="2:17" ht="13.5" thickBot="1">
      <c r="B273" s="109"/>
      <c r="C273" s="45"/>
      <c r="D273" s="45"/>
      <c r="E273" s="45"/>
      <c r="F273" s="45">
        <v>6.4</v>
      </c>
      <c r="G273" s="45">
        <v>6.2</v>
      </c>
      <c r="H273" s="45">
        <v>6.4</v>
      </c>
      <c r="I273" s="45">
        <v>6.1</v>
      </c>
      <c r="J273" s="45">
        <v>6.5</v>
      </c>
      <c r="K273" s="45">
        <v>6.1</v>
      </c>
      <c r="L273" s="45">
        <v>6.1</v>
      </c>
      <c r="M273" s="22">
        <f>((SUM(F273:L273)-MAX(F273:L273)-MIN(F273:L273)))/5</f>
        <v>6.24</v>
      </c>
      <c r="N273" s="70">
        <v>2.1</v>
      </c>
      <c r="O273" s="47"/>
      <c r="P273" s="48">
        <f>M273*N273</f>
        <v>13.104000000000001</v>
      </c>
      <c r="Q273" s="45"/>
    </row>
    <row r="274" spans="2:17" ht="12.75">
      <c r="B274" s="69">
        <f>B269+1</f>
        <v>50</v>
      </c>
      <c r="C274" s="145" t="s">
        <v>139</v>
      </c>
      <c r="D274" s="139">
        <v>2006</v>
      </c>
      <c r="E274" s="142" t="s">
        <v>108</v>
      </c>
      <c r="F274" s="5">
        <v>1</v>
      </c>
      <c r="G274" s="5">
        <v>2</v>
      </c>
      <c r="H274" s="5">
        <v>3</v>
      </c>
      <c r="I274" s="5">
        <v>4</v>
      </c>
      <c r="J274" s="5">
        <v>5</v>
      </c>
      <c r="K274" s="5">
        <v>6</v>
      </c>
      <c r="L274" s="5"/>
      <c r="M274" s="22"/>
      <c r="N274" s="18"/>
      <c r="O274" s="35"/>
      <c r="P274" s="23"/>
      <c r="Q274" s="24">
        <f>SUM(P275:P278)/7.5*10</f>
        <v>54.70666666666667</v>
      </c>
    </row>
    <row r="275" spans="2:17" ht="12.75">
      <c r="B275" s="105"/>
      <c r="C275" s="5"/>
      <c r="D275" s="5"/>
      <c r="E275" s="5"/>
      <c r="F275" s="5">
        <v>5</v>
      </c>
      <c r="G275" s="5">
        <v>5.4</v>
      </c>
      <c r="H275" s="5">
        <v>5.3</v>
      </c>
      <c r="I275" s="5">
        <v>5.5</v>
      </c>
      <c r="J275" s="5">
        <v>5.2</v>
      </c>
      <c r="K275" s="5">
        <v>5.4</v>
      </c>
      <c r="L275" s="5">
        <v>5.2</v>
      </c>
      <c r="M275" s="22">
        <f>((SUM(F275:L275)-MAX(F275:L275)-MIN(F275:L275)))/5</f>
        <v>5.3</v>
      </c>
      <c r="N275" s="36">
        <v>1.6</v>
      </c>
      <c r="O275" s="35"/>
      <c r="P275" s="23">
        <f>M275*N275</f>
        <v>8.48</v>
      </c>
      <c r="Q275" s="5"/>
    </row>
    <row r="276" spans="2:17" ht="12.75">
      <c r="B276" s="105"/>
      <c r="C276" s="5"/>
      <c r="D276" s="5"/>
      <c r="E276" s="5"/>
      <c r="F276" s="5">
        <v>5.7</v>
      </c>
      <c r="G276" s="5">
        <v>5.7</v>
      </c>
      <c r="H276" s="5">
        <v>5.8</v>
      </c>
      <c r="I276" s="5">
        <v>5.8</v>
      </c>
      <c r="J276" s="5">
        <v>6</v>
      </c>
      <c r="K276" s="5">
        <v>5.6</v>
      </c>
      <c r="L276" s="5">
        <v>5.8</v>
      </c>
      <c r="M276" s="22">
        <f>((SUM(F276:L276)-MAX(F276:L276)-MIN(F276:L276)))/5</f>
        <v>5.76</v>
      </c>
      <c r="N276" s="37">
        <v>2</v>
      </c>
      <c r="O276" s="35"/>
      <c r="P276" s="23">
        <f>M276*N276</f>
        <v>11.52</v>
      </c>
      <c r="Q276" s="5"/>
    </row>
    <row r="277" spans="2:17" ht="12.75">
      <c r="B277" s="105"/>
      <c r="C277" s="5"/>
      <c r="D277" s="5"/>
      <c r="E277" s="5"/>
      <c r="F277" s="5">
        <v>5.2</v>
      </c>
      <c r="G277" s="5">
        <v>5.4</v>
      </c>
      <c r="H277" s="5">
        <v>5.4</v>
      </c>
      <c r="I277" s="5">
        <v>5.4</v>
      </c>
      <c r="J277" s="5">
        <v>5.2</v>
      </c>
      <c r="K277" s="5">
        <v>5.4</v>
      </c>
      <c r="L277" s="5">
        <v>5.4</v>
      </c>
      <c r="M277" s="22">
        <f>((SUM(F277:L277)-MAX(F277:L277)-MIN(F277:L277)))/5</f>
        <v>5.36</v>
      </c>
      <c r="N277" s="36">
        <v>1.8</v>
      </c>
      <c r="O277" s="35"/>
      <c r="P277" s="23">
        <f>M277*N277</f>
        <v>9.648000000000001</v>
      </c>
      <c r="Q277" s="5"/>
    </row>
    <row r="278" spans="2:17" ht="13.5" thickBot="1">
      <c r="B278" s="105"/>
      <c r="C278" s="5"/>
      <c r="D278" s="5"/>
      <c r="E278" s="5"/>
      <c r="F278" s="5">
        <v>5.4</v>
      </c>
      <c r="G278" s="5">
        <v>5.5</v>
      </c>
      <c r="H278" s="5">
        <v>5.4</v>
      </c>
      <c r="I278" s="5">
        <v>5.5</v>
      </c>
      <c r="J278" s="5">
        <v>5.3</v>
      </c>
      <c r="K278" s="5">
        <v>5.5</v>
      </c>
      <c r="L278" s="5">
        <v>5.3</v>
      </c>
      <c r="M278" s="22">
        <f>((SUM(F278:L278)-MAX(F278:L278)-MIN(F278:L278)))/5</f>
        <v>5.42</v>
      </c>
      <c r="N278" s="70">
        <v>2.1</v>
      </c>
      <c r="O278" s="35"/>
      <c r="P278" s="23">
        <f>M278*N278</f>
        <v>11.382</v>
      </c>
      <c r="Q278" s="5"/>
    </row>
    <row r="279" spans="2:17" ht="12.75">
      <c r="B279" s="110">
        <f>B274+1</f>
        <v>51</v>
      </c>
      <c r="C279" s="145" t="s">
        <v>140</v>
      </c>
      <c r="D279" s="153">
        <v>2005</v>
      </c>
      <c r="E279" s="142" t="s">
        <v>57</v>
      </c>
      <c r="F279" s="114">
        <v>1</v>
      </c>
      <c r="G279" s="114">
        <v>2</v>
      </c>
      <c r="H279" s="114">
        <v>3</v>
      </c>
      <c r="I279" s="114">
        <v>4</v>
      </c>
      <c r="J279" s="114">
        <v>5</v>
      </c>
      <c r="K279" s="114">
        <v>6</v>
      </c>
      <c r="L279" s="114"/>
      <c r="M279" s="119"/>
      <c r="N279" s="120"/>
      <c r="O279" s="121"/>
      <c r="P279" s="122"/>
      <c r="Q279" s="24">
        <f>SUM(P280:P283)/7.5*10</f>
        <v>58.02133333333334</v>
      </c>
    </row>
    <row r="280" spans="2:17" ht="12.75">
      <c r="B280" s="105"/>
      <c r="C280" s="5"/>
      <c r="D280" s="5"/>
      <c r="E280" s="5"/>
      <c r="F280" s="5">
        <v>5.8</v>
      </c>
      <c r="G280" s="5">
        <v>5.8</v>
      </c>
      <c r="H280" s="5">
        <v>5.8</v>
      </c>
      <c r="I280" s="5">
        <v>5.5</v>
      </c>
      <c r="J280" s="5">
        <v>5.5</v>
      </c>
      <c r="K280" s="5">
        <v>5.3</v>
      </c>
      <c r="L280" s="5">
        <v>5.5</v>
      </c>
      <c r="M280" s="22">
        <f>((SUM(F280:L280)-MAX(F280:L280)-MIN(F280:L280)))/5</f>
        <v>5.619999999999999</v>
      </c>
      <c r="N280" s="36">
        <v>1.6</v>
      </c>
      <c r="O280" s="35"/>
      <c r="P280" s="23">
        <f>M280*N280</f>
        <v>8.991999999999999</v>
      </c>
      <c r="Q280" s="5"/>
    </row>
    <row r="281" spans="2:17" ht="12.75">
      <c r="B281" s="105"/>
      <c r="C281" s="5"/>
      <c r="D281" s="5"/>
      <c r="E281" s="5"/>
      <c r="F281" s="5">
        <v>6</v>
      </c>
      <c r="G281" s="5">
        <v>5.9</v>
      </c>
      <c r="H281" s="5">
        <v>6.2</v>
      </c>
      <c r="I281" s="5">
        <v>6</v>
      </c>
      <c r="J281" s="5">
        <v>6</v>
      </c>
      <c r="K281" s="5">
        <v>6.1</v>
      </c>
      <c r="L281" s="5">
        <v>6.2</v>
      </c>
      <c r="M281" s="22">
        <f>((SUM(F281:L281)-MAX(F281:L281)-MIN(F281:L281)))/5</f>
        <v>6.0600000000000005</v>
      </c>
      <c r="N281" s="37">
        <v>2</v>
      </c>
      <c r="O281" s="35"/>
      <c r="P281" s="23">
        <f>M281*N281</f>
        <v>12.120000000000001</v>
      </c>
      <c r="Q281" s="5"/>
    </row>
    <row r="282" spans="2:17" ht="12.75">
      <c r="B282" s="105"/>
      <c r="C282" s="5"/>
      <c r="D282" s="5"/>
      <c r="E282" s="5"/>
      <c r="F282" s="5">
        <v>5.8</v>
      </c>
      <c r="G282" s="5">
        <v>5.6</v>
      </c>
      <c r="H282" s="5">
        <v>5.7</v>
      </c>
      <c r="I282" s="5">
        <v>5.5</v>
      </c>
      <c r="J282" s="5">
        <v>5.8</v>
      </c>
      <c r="K282" s="5">
        <v>5.4</v>
      </c>
      <c r="L282" s="5">
        <v>5.8</v>
      </c>
      <c r="M282" s="22">
        <f>((SUM(F282:L282)-MAX(F282:L282)-MIN(F282:L282)))/5</f>
        <v>5.68</v>
      </c>
      <c r="N282" s="36">
        <v>1.8</v>
      </c>
      <c r="O282" s="35"/>
      <c r="P282" s="23">
        <f>M282*N282</f>
        <v>10.224</v>
      </c>
      <c r="Q282" s="5"/>
    </row>
    <row r="283" spans="2:17" ht="13.5" thickBot="1">
      <c r="B283" s="109"/>
      <c r="C283" s="45"/>
      <c r="D283" s="45"/>
      <c r="E283" s="45"/>
      <c r="F283" s="45">
        <v>5.9</v>
      </c>
      <c r="G283" s="45">
        <v>5.8</v>
      </c>
      <c r="H283" s="45">
        <v>6</v>
      </c>
      <c r="I283" s="45">
        <v>5.8</v>
      </c>
      <c r="J283" s="45">
        <v>5.8</v>
      </c>
      <c r="K283" s="45">
        <v>5.7</v>
      </c>
      <c r="L283" s="45">
        <v>5.7</v>
      </c>
      <c r="M283" s="22">
        <f>((SUM(F283:L283)-MAX(F283:L283)-MIN(F283:L283)))/5</f>
        <v>5.800000000000001</v>
      </c>
      <c r="N283" s="70">
        <v>2.1</v>
      </c>
      <c r="O283" s="47"/>
      <c r="P283" s="48">
        <f>M283*N283</f>
        <v>12.180000000000001</v>
      </c>
      <c r="Q283" s="45"/>
    </row>
    <row r="284" spans="2:17" ht="12.75">
      <c r="B284" s="69">
        <f>B279+1</f>
        <v>52</v>
      </c>
      <c r="C284" s="145" t="s">
        <v>141</v>
      </c>
      <c r="D284" s="139">
        <v>2004</v>
      </c>
      <c r="E284" s="142" t="s">
        <v>108</v>
      </c>
      <c r="F284" s="5">
        <v>1</v>
      </c>
      <c r="G284" s="5">
        <v>2</v>
      </c>
      <c r="H284" s="5">
        <v>3</v>
      </c>
      <c r="I284" s="5">
        <v>4</v>
      </c>
      <c r="J284" s="5">
        <v>5</v>
      </c>
      <c r="K284" s="5">
        <v>6</v>
      </c>
      <c r="L284" s="5"/>
      <c r="M284" s="22"/>
      <c r="N284" s="18"/>
      <c r="O284" s="35"/>
      <c r="P284" s="23"/>
      <c r="Q284" s="24">
        <f>SUM(P285:P288)/7.5*10</f>
        <v>58.98666666666667</v>
      </c>
    </row>
    <row r="285" spans="2:17" ht="12.75">
      <c r="B285" s="105"/>
      <c r="C285" s="5"/>
      <c r="D285" s="5"/>
      <c r="E285" s="5"/>
      <c r="F285" s="5">
        <v>5</v>
      </c>
      <c r="G285" s="5">
        <v>5.5</v>
      </c>
      <c r="H285" s="5">
        <v>5.5</v>
      </c>
      <c r="I285" s="5">
        <v>5.4</v>
      </c>
      <c r="J285" s="5">
        <v>5.3</v>
      </c>
      <c r="K285" s="5">
        <v>5.5</v>
      </c>
      <c r="L285" s="5">
        <v>5.4</v>
      </c>
      <c r="M285" s="22">
        <f>((SUM(F285:L285)-MAX(F285:L285)-MIN(F285:L285)))/5</f>
        <v>5.42</v>
      </c>
      <c r="N285" s="36">
        <v>1.6</v>
      </c>
      <c r="O285" s="35"/>
      <c r="P285" s="23">
        <f>M285*N285</f>
        <v>8.672</v>
      </c>
      <c r="Q285" s="5"/>
    </row>
    <row r="286" spans="2:17" ht="12.75">
      <c r="B286" s="105"/>
      <c r="C286" s="5"/>
      <c r="D286" s="5"/>
      <c r="E286" s="5"/>
      <c r="F286" s="5">
        <v>6</v>
      </c>
      <c r="G286" s="5">
        <v>6</v>
      </c>
      <c r="H286" s="5">
        <v>6.3</v>
      </c>
      <c r="I286" s="5">
        <v>6.2</v>
      </c>
      <c r="J286" s="5">
        <v>6.4</v>
      </c>
      <c r="K286" s="5">
        <v>6.2</v>
      </c>
      <c r="L286" s="5">
        <v>6.2</v>
      </c>
      <c r="M286" s="22">
        <f>((SUM(F286:L286)-MAX(F286:L286)-MIN(F286:L286)))/5</f>
        <v>6.1800000000000015</v>
      </c>
      <c r="N286" s="37">
        <v>2</v>
      </c>
      <c r="O286" s="35"/>
      <c r="P286" s="23">
        <f>M286*N286</f>
        <v>12.360000000000003</v>
      </c>
      <c r="Q286" s="5"/>
    </row>
    <row r="287" spans="2:17" ht="12.75">
      <c r="B287" s="105"/>
      <c r="C287" s="5"/>
      <c r="D287" s="5"/>
      <c r="E287" s="5"/>
      <c r="F287" s="5">
        <v>5.6</v>
      </c>
      <c r="G287" s="5">
        <v>6</v>
      </c>
      <c r="H287" s="5">
        <v>6</v>
      </c>
      <c r="I287" s="5">
        <v>5.8</v>
      </c>
      <c r="J287" s="5">
        <v>6</v>
      </c>
      <c r="K287" s="5">
        <v>6</v>
      </c>
      <c r="L287" s="5">
        <v>5.9</v>
      </c>
      <c r="M287" s="22">
        <f>((SUM(F287:L287)-MAX(F287:L287)-MIN(F287:L287)))/5</f>
        <v>5.94</v>
      </c>
      <c r="N287" s="36">
        <v>1.8</v>
      </c>
      <c r="O287" s="35"/>
      <c r="P287" s="23">
        <f>M287*N287</f>
        <v>10.692</v>
      </c>
      <c r="Q287" s="5"/>
    </row>
    <row r="288" spans="2:17" ht="13.5" thickBot="1">
      <c r="B288" s="105"/>
      <c r="C288" s="5"/>
      <c r="D288" s="5"/>
      <c r="E288" s="5"/>
      <c r="F288" s="5">
        <v>5.9</v>
      </c>
      <c r="G288" s="5">
        <v>6</v>
      </c>
      <c r="H288" s="5">
        <v>5.7</v>
      </c>
      <c r="I288" s="5">
        <v>6</v>
      </c>
      <c r="J288" s="5">
        <v>6</v>
      </c>
      <c r="K288" s="5">
        <v>6.1</v>
      </c>
      <c r="L288" s="5">
        <v>5.9</v>
      </c>
      <c r="M288" s="22">
        <f>((SUM(F288:L288)-MAX(F288:L288)-MIN(F288:L288)))/5</f>
        <v>5.96</v>
      </c>
      <c r="N288" s="70">
        <v>2.1</v>
      </c>
      <c r="O288" s="35"/>
      <c r="P288" s="23">
        <f>M288*N288</f>
        <v>12.516</v>
      </c>
      <c r="Q288" s="5"/>
    </row>
    <row r="289" spans="2:17" ht="12.75">
      <c r="B289" s="110">
        <f>B284+1</f>
        <v>53</v>
      </c>
      <c r="C289" s="145" t="s">
        <v>142</v>
      </c>
      <c r="D289" s="153">
        <v>2003</v>
      </c>
      <c r="E289" s="142" t="s">
        <v>60</v>
      </c>
      <c r="F289" s="114">
        <v>1</v>
      </c>
      <c r="G289" s="114">
        <v>2</v>
      </c>
      <c r="H289" s="114">
        <v>3</v>
      </c>
      <c r="I289" s="114">
        <v>4</v>
      </c>
      <c r="J289" s="114">
        <v>5</v>
      </c>
      <c r="K289" s="114">
        <v>6</v>
      </c>
      <c r="L289" s="114"/>
      <c r="M289" s="115"/>
      <c r="N289" s="116"/>
      <c r="O289" s="117"/>
      <c r="P289" s="118"/>
      <c r="Q289" s="24">
        <f>SUM(P290:P293)/7.5*10</f>
        <v>47.65</v>
      </c>
    </row>
    <row r="290" spans="2:17" ht="12.75">
      <c r="B290" s="105"/>
      <c r="C290" s="5"/>
      <c r="D290" s="5"/>
      <c r="E290" s="5"/>
      <c r="F290" s="5">
        <v>4.8</v>
      </c>
      <c r="G290" s="5">
        <v>4.6</v>
      </c>
      <c r="H290" s="5">
        <v>4.6</v>
      </c>
      <c r="I290" s="5">
        <v>4.5</v>
      </c>
      <c r="J290" s="5">
        <v>4.5</v>
      </c>
      <c r="K290" s="5">
        <v>4.7</v>
      </c>
      <c r="L290" s="5">
        <v>4.7</v>
      </c>
      <c r="M290" s="22">
        <f>((SUM(F290:K290)-MAX(F290:K290)-MIN(F290:K290)))/4</f>
        <v>4.6</v>
      </c>
      <c r="N290" s="36">
        <v>1.6</v>
      </c>
      <c r="O290" s="35"/>
      <c r="P290" s="23">
        <f>M290*N290</f>
        <v>7.359999999999999</v>
      </c>
      <c r="Q290" s="5"/>
    </row>
    <row r="291" spans="2:17" ht="12.75">
      <c r="B291" s="105"/>
      <c r="C291" s="5"/>
      <c r="D291" s="5"/>
      <c r="E291" s="5"/>
      <c r="F291" s="5">
        <v>5.7</v>
      </c>
      <c r="G291" s="5">
        <v>5.7</v>
      </c>
      <c r="H291" s="5">
        <v>5.4</v>
      </c>
      <c r="I291" s="5">
        <v>5.5</v>
      </c>
      <c r="J291" s="5">
        <v>5.4</v>
      </c>
      <c r="K291" s="5">
        <v>5.7</v>
      </c>
      <c r="L291" s="5">
        <v>5.7</v>
      </c>
      <c r="M291" s="22">
        <f>((SUM(F291:K291)-MAX(F291:K291)-MIN(F291:K291)))/4</f>
        <v>5.575000000000001</v>
      </c>
      <c r="N291" s="37">
        <v>2</v>
      </c>
      <c r="O291" s="35"/>
      <c r="P291" s="23">
        <f>M291*N291</f>
        <v>11.150000000000002</v>
      </c>
      <c r="Q291" s="5"/>
    </row>
    <row r="292" spans="2:17" ht="12.75">
      <c r="B292" s="105"/>
      <c r="C292" s="5"/>
      <c r="D292" s="5"/>
      <c r="E292" s="5"/>
      <c r="F292" s="5">
        <v>3.8</v>
      </c>
      <c r="G292" s="5">
        <v>4</v>
      </c>
      <c r="H292" s="5">
        <v>4</v>
      </c>
      <c r="I292" s="5">
        <v>4</v>
      </c>
      <c r="J292" s="5">
        <v>4</v>
      </c>
      <c r="K292" s="5">
        <v>4.2</v>
      </c>
      <c r="L292" s="5">
        <v>4.4</v>
      </c>
      <c r="M292" s="22">
        <f>((SUM(F292:K292)-MAX(F292:K292)-MIN(F292:K292)))/4</f>
        <v>4</v>
      </c>
      <c r="N292" s="36">
        <v>1.8</v>
      </c>
      <c r="O292" s="35"/>
      <c r="P292" s="23">
        <f>M292*N292</f>
        <v>7.2</v>
      </c>
      <c r="Q292" s="5"/>
    </row>
    <row r="293" spans="2:17" ht="13.5" thickBot="1">
      <c r="B293" s="109"/>
      <c r="C293" s="45"/>
      <c r="D293" s="45"/>
      <c r="E293" s="45"/>
      <c r="F293" s="45">
        <v>4.7</v>
      </c>
      <c r="G293" s="45">
        <v>5</v>
      </c>
      <c r="H293" s="45">
        <v>5</v>
      </c>
      <c r="I293" s="45">
        <v>4.7</v>
      </c>
      <c r="J293" s="45">
        <v>4</v>
      </c>
      <c r="K293" s="45">
        <v>4.7</v>
      </c>
      <c r="L293" s="45">
        <v>4.7</v>
      </c>
      <c r="M293" s="46">
        <f>((SUM(F293:K293)-MAX(F293:K293)-MIN(F293:K293)))/4</f>
        <v>4.7749999999999995</v>
      </c>
      <c r="N293" s="70">
        <v>2.1</v>
      </c>
      <c r="O293" s="47"/>
      <c r="P293" s="48">
        <f>M293*N293</f>
        <v>10.0275</v>
      </c>
      <c r="Q293" s="45"/>
    </row>
    <row r="294" spans="2:17" ht="12.75">
      <c r="B294" s="69">
        <f>B289+1</f>
        <v>54</v>
      </c>
      <c r="C294" s="145"/>
      <c r="D294" s="139"/>
      <c r="E294" s="142"/>
      <c r="F294" s="5">
        <v>1</v>
      </c>
      <c r="G294" s="5">
        <v>2</v>
      </c>
      <c r="H294" s="5">
        <v>3</v>
      </c>
      <c r="I294" s="5">
        <v>4</v>
      </c>
      <c r="J294" s="5">
        <v>5</v>
      </c>
      <c r="K294" s="5">
        <v>6</v>
      </c>
      <c r="L294" s="5"/>
      <c r="M294" s="22"/>
      <c r="N294" s="18"/>
      <c r="O294" s="35"/>
      <c r="P294" s="23"/>
      <c r="Q294" s="24">
        <f>SUM(P295:P298)/7.5*10</f>
        <v>0</v>
      </c>
    </row>
    <row r="295" spans="2:17" ht="12.75">
      <c r="B295" s="10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22">
        <f>((SUM(F295:K295)-MAX(F295:K295)-MIN(F295:K295)))/4</f>
        <v>0</v>
      </c>
      <c r="N295" s="36">
        <v>1.6</v>
      </c>
      <c r="O295" s="35"/>
      <c r="P295" s="23">
        <f>M295*N295</f>
        <v>0</v>
      </c>
      <c r="Q295" s="5"/>
    </row>
    <row r="296" spans="2:17" ht="12.75">
      <c r="B296" s="10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22">
        <f>((SUM(F296:K296)-MAX(F296:K296)-MIN(F296:K296)))/4</f>
        <v>0</v>
      </c>
      <c r="N296" s="37">
        <v>2</v>
      </c>
      <c r="O296" s="35"/>
      <c r="P296" s="23">
        <f>M296*N296</f>
        <v>0</v>
      </c>
      <c r="Q296" s="5"/>
    </row>
    <row r="297" spans="2:17" ht="12.75">
      <c r="B297" s="10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22">
        <f>((SUM(F297:K297)-MAX(F297:K297)-MIN(F297:K297)))/4</f>
        <v>0</v>
      </c>
      <c r="N297" s="36">
        <v>1.8</v>
      </c>
      <c r="O297" s="35"/>
      <c r="P297" s="23">
        <f>M297*N297</f>
        <v>0</v>
      </c>
      <c r="Q297" s="5"/>
    </row>
    <row r="298" spans="2:17" ht="13.5" thickBot="1">
      <c r="B298" s="109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6">
        <f>((SUM(F298:K298)-MAX(F298:K298)-MIN(F298:K298)))/4</f>
        <v>0</v>
      </c>
      <c r="N298" s="70">
        <v>2.1</v>
      </c>
      <c r="O298" s="47"/>
      <c r="P298" s="48">
        <f>M298*N298</f>
        <v>0</v>
      </c>
      <c r="Q298" s="45"/>
    </row>
    <row r="299" spans="2:17" ht="12.75">
      <c r="B299" s="69">
        <f>B294+1</f>
        <v>55</v>
      </c>
      <c r="C299" s="143"/>
      <c r="D299" s="150"/>
      <c r="E299" s="144"/>
      <c r="F299" s="5">
        <v>1</v>
      </c>
      <c r="G299" s="5">
        <v>2</v>
      </c>
      <c r="H299" s="5">
        <v>3</v>
      </c>
      <c r="I299" s="5">
        <v>4</v>
      </c>
      <c r="J299" s="5">
        <v>5</v>
      </c>
      <c r="K299" s="5">
        <v>6</v>
      </c>
      <c r="L299" s="5"/>
      <c r="M299" s="22"/>
      <c r="N299" s="18"/>
      <c r="O299" s="35"/>
      <c r="P299" s="23"/>
      <c r="Q299" s="24">
        <f>SUM(P300:P303)/7.5*10</f>
        <v>0</v>
      </c>
    </row>
    <row r="300" spans="2:17" ht="12.75">
      <c r="B300" s="10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22">
        <f>((SUM(F300:K300)-MAX(F300:K300)-MIN(F300:K300)))/4</f>
        <v>0</v>
      </c>
      <c r="N300" s="36">
        <v>1.6</v>
      </c>
      <c r="O300" s="35"/>
      <c r="P300" s="23">
        <f>M300*N300</f>
        <v>0</v>
      </c>
      <c r="Q300" s="5"/>
    </row>
    <row r="301" spans="2:17" ht="12.75">
      <c r="B301" s="10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22">
        <f>((SUM(F301:K301)-MAX(F301:K301)-MIN(F301:K301)))/4</f>
        <v>0</v>
      </c>
      <c r="N301" s="37">
        <v>2</v>
      </c>
      <c r="O301" s="35"/>
      <c r="P301" s="23">
        <f>M301*N301</f>
        <v>0</v>
      </c>
      <c r="Q301" s="5"/>
    </row>
    <row r="302" spans="2:17" ht="12.75">
      <c r="B302" s="10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22">
        <f>((SUM(F302:K302)-MAX(F302:K302)-MIN(F302:K302)))/4</f>
        <v>0</v>
      </c>
      <c r="N302" s="36">
        <v>1.8</v>
      </c>
      <c r="O302" s="35"/>
      <c r="P302" s="23">
        <f>M302*N302</f>
        <v>0</v>
      </c>
      <c r="Q302" s="5"/>
    </row>
    <row r="303" spans="2:17" ht="13.5" thickBot="1">
      <c r="B303" s="10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22">
        <f>((SUM(F303:K303)-MAX(F303:K303)-MIN(F303:K303)))/4</f>
        <v>0</v>
      </c>
      <c r="N303" s="70">
        <v>2.1</v>
      </c>
      <c r="O303" s="35"/>
      <c r="P303" s="23">
        <f>M303*N303</f>
        <v>0</v>
      </c>
      <c r="Q303" s="5"/>
    </row>
    <row r="304" spans="2:17" ht="12.75">
      <c r="B304" s="110">
        <f>B299+1</f>
        <v>56</v>
      </c>
      <c r="C304" s="145"/>
      <c r="D304" s="139"/>
      <c r="E304" s="142"/>
      <c r="F304" s="114">
        <v>1</v>
      </c>
      <c r="G304" s="114">
        <v>2</v>
      </c>
      <c r="H304" s="114">
        <v>3</v>
      </c>
      <c r="I304" s="114">
        <v>4</v>
      </c>
      <c r="J304" s="114">
        <v>5</v>
      </c>
      <c r="K304" s="114">
        <v>6</v>
      </c>
      <c r="L304" s="114"/>
      <c r="M304" s="119"/>
      <c r="N304" s="120"/>
      <c r="O304" s="121"/>
      <c r="P304" s="122"/>
      <c r="Q304" s="24">
        <f>SUM(P305:P308)/7.5*10</f>
        <v>0</v>
      </c>
    </row>
    <row r="305" spans="2:17" ht="12.75">
      <c r="B305" s="10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22">
        <f>((SUM(F305:K305)-MAX(F305:K305)-MIN(F305:K305)))/4</f>
        <v>0</v>
      </c>
      <c r="N305" s="36">
        <v>1.6</v>
      </c>
      <c r="O305" s="35"/>
      <c r="P305" s="23">
        <f>M305*N305</f>
        <v>0</v>
      </c>
      <c r="Q305" s="5"/>
    </row>
    <row r="306" spans="2:17" ht="12.75">
      <c r="B306" s="10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22">
        <f>((SUM(F306:K306)-MAX(F306:K306)-MIN(F306:K306)))/4</f>
        <v>0</v>
      </c>
      <c r="N306" s="37">
        <v>2</v>
      </c>
      <c r="O306" s="35"/>
      <c r="P306" s="23">
        <f>M306*N306</f>
        <v>0</v>
      </c>
      <c r="Q306" s="5"/>
    </row>
    <row r="307" spans="2:17" ht="12.75">
      <c r="B307" s="10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22">
        <f>((SUM(F307:K307)-MAX(F307:K307)-MIN(F307:K307)))/4</f>
        <v>0</v>
      </c>
      <c r="N307" s="36">
        <v>1.8</v>
      </c>
      <c r="O307" s="35"/>
      <c r="P307" s="23">
        <f>M307*N307</f>
        <v>0</v>
      </c>
      <c r="Q307" s="5"/>
    </row>
    <row r="308" spans="2:17" ht="13.5" thickBot="1">
      <c r="B308" s="109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6">
        <f>((SUM(F308:K308)-MAX(F308:K308)-MIN(F308:K308)))/4</f>
        <v>0</v>
      </c>
      <c r="N308" s="70">
        <v>2.1</v>
      </c>
      <c r="O308" s="47"/>
      <c r="P308" s="48">
        <f>M308*N308</f>
        <v>0</v>
      </c>
      <c r="Q308" s="45"/>
    </row>
    <row r="309" spans="2:17" ht="12.75">
      <c r="B309" s="69">
        <f>B304+1</f>
        <v>57</v>
      </c>
      <c r="C309" s="154"/>
      <c r="D309" s="150"/>
      <c r="E309" s="151"/>
      <c r="F309" s="5">
        <v>1</v>
      </c>
      <c r="G309" s="5">
        <v>2</v>
      </c>
      <c r="H309" s="5">
        <v>3</v>
      </c>
      <c r="I309" s="5">
        <v>4</v>
      </c>
      <c r="J309" s="5">
        <v>5</v>
      </c>
      <c r="K309" s="5">
        <v>6</v>
      </c>
      <c r="L309" s="5"/>
      <c r="M309" s="22"/>
      <c r="N309" s="18"/>
      <c r="O309" s="35"/>
      <c r="P309" s="23"/>
      <c r="Q309" s="24">
        <f>SUM(P310:P313)/7.5*10</f>
        <v>0</v>
      </c>
    </row>
    <row r="310" spans="2:17" ht="12.75">
      <c r="B310" s="10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22">
        <f>((SUM(F310:K310)-MAX(F310:K310)-MIN(F310:K310)))/4</f>
        <v>0</v>
      </c>
      <c r="N310" s="36">
        <v>1.6</v>
      </c>
      <c r="O310" s="35"/>
      <c r="P310" s="23">
        <f>M310*N310</f>
        <v>0</v>
      </c>
      <c r="Q310" s="5"/>
    </row>
    <row r="311" spans="2:17" ht="12.75">
      <c r="B311" s="10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22">
        <f>((SUM(F311:K311)-MAX(F311:K311)-MIN(F311:K311)))/4</f>
        <v>0</v>
      </c>
      <c r="N311" s="37">
        <v>2</v>
      </c>
      <c r="O311" s="35"/>
      <c r="P311" s="23">
        <f>M311*N311</f>
        <v>0</v>
      </c>
      <c r="Q311" s="5"/>
    </row>
    <row r="312" spans="2:17" ht="12.75">
      <c r="B312" s="10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22">
        <f>((SUM(F312:K312)-MAX(F312:K312)-MIN(F312:K312)))/4</f>
        <v>0</v>
      </c>
      <c r="N312" s="36">
        <v>1.8</v>
      </c>
      <c r="O312" s="35"/>
      <c r="P312" s="23">
        <f>M312*N312</f>
        <v>0</v>
      </c>
      <c r="Q312" s="5"/>
    </row>
    <row r="313" spans="2:17" ht="13.5" thickBot="1">
      <c r="B313" s="10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22">
        <f>((SUM(F313:K313)-MAX(F313:K313)-MIN(F313:K313)))/4</f>
        <v>0</v>
      </c>
      <c r="N313" s="70">
        <v>2.1</v>
      </c>
      <c r="O313" s="35"/>
      <c r="P313" s="23">
        <f>M313*N313</f>
        <v>0</v>
      </c>
      <c r="Q313" s="5"/>
    </row>
    <row r="314" spans="2:17" ht="12.75">
      <c r="B314" s="110">
        <f>B309+1</f>
        <v>58</v>
      </c>
      <c r="C314" s="145"/>
      <c r="D314" s="139"/>
      <c r="E314" s="142"/>
      <c r="F314" s="114">
        <v>1</v>
      </c>
      <c r="G314" s="114">
        <v>2</v>
      </c>
      <c r="H314" s="114">
        <v>3</v>
      </c>
      <c r="I314" s="114">
        <v>4</v>
      </c>
      <c r="J314" s="114">
        <v>5</v>
      </c>
      <c r="K314" s="114">
        <v>6</v>
      </c>
      <c r="L314" s="114"/>
      <c r="M314" s="115"/>
      <c r="N314" s="116"/>
      <c r="O314" s="117"/>
      <c r="P314" s="118"/>
      <c r="Q314" s="24">
        <f>SUM(P315:P318)/7.5*10</f>
        <v>0</v>
      </c>
    </row>
    <row r="315" spans="2:17" ht="12.75">
      <c r="B315" s="10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22">
        <f>((SUM(F315:K315)-MAX(F315:K315)-MIN(F315:K315)))/4</f>
        <v>0</v>
      </c>
      <c r="N315" s="36">
        <v>1.6</v>
      </c>
      <c r="O315" s="35"/>
      <c r="P315" s="23">
        <f>M315*N315</f>
        <v>0</v>
      </c>
      <c r="Q315" s="5"/>
    </row>
    <row r="316" spans="2:17" ht="12.75">
      <c r="B316" s="10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22">
        <f>((SUM(F316:K316)-MAX(F316:K316)-MIN(F316:K316)))/4</f>
        <v>0</v>
      </c>
      <c r="N316" s="37">
        <v>2</v>
      </c>
      <c r="O316" s="35"/>
      <c r="P316" s="23">
        <f>M316*N316</f>
        <v>0</v>
      </c>
      <c r="Q316" s="5"/>
    </row>
    <row r="317" spans="2:17" ht="12.75">
      <c r="B317" s="10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22">
        <f>((SUM(F317:K317)-MAX(F317:K317)-MIN(F317:K317)))/4</f>
        <v>0</v>
      </c>
      <c r="N317" s="36">
        <v>1.8</v>
      </c>
      <c r="O317" s="35"/>
      <c r="P317" s="23">
        <f>M317*N317</f>
        <v>0</v>
      </c>
      <c r="Q317" s="5"/>
    </row>
    <row r="318" spans="2:17" ht="13.5" thickBot="1">
      <c r="B318" s="109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6">
        <f>((SUM(F318:K318)-MAX(F318:K318)-MIN(F318:K318)))/4</f>
        <v>0</v>
      </c>
      <c r="N318" s="70">
        <v>2.1</v>
      </c>
      <c r="O318" s="47"/>
      <c r="P318" s="48">
        <f>M318*N318</f>
        <v>0</v>
      </c>
      <c r="Q318" s="45"/>
    </row>
    <row r="319" spans="2:17" ht="12.75">
      <c r="B319" s="69">
        <f>B314+1</f>
        <v>59</v>
      </c>
      <c r="C319" s="145"/>
      <c r="D319" s="141"/>
      <c r="E319" s="142"/>
      <c r="F319" s="5">
        <v>1</v>
      </c>
      <c r="G319" s="5">
        <v>2</v>
      </c>
      <c r="H319" s="5">
        <v>3</v>
      </c>
      <c r="I319" s="5">
        <v>4</v>
      </c>
      <c r="J319" s="5">
        <v>5</v>
      </c>
      <c r="K319" s="5">
        <v>6</v>
      </c>
      <c r="L319" s="5"/>
      <c r="M319" s="22"/>
      <c r="N319" s="18"/>
      <c r="O319" s="35"/>
      <c r="P319" s="23"/>
      <c r="Q319" s="24">
        <f>SUM(P320:P323)/7.5*10</f>
        <v>0</v>
      </c>
    </row>
    <row r="320" spans="2:17" ht="12.75">
      <c r="B320" s="10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22">
        <f>((SUM(F320:K320)-MAX(F320:K320)-MIN(F320:K320)))/4</f>
        <v>0</v>
      </c>
      <c r="N320" s="36">
        <v>1.6</v>
      </c>
      <c r="O320" s="35"/>
      <c r="P320" s="23">
        <f>M320*N320</f>
        <v>0</v>
      </c>
      <c r="Q320" s="5"/>
    </row>
    <row r="321" spans="2:17" ht="12.75">
      <c r="B321" s="10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22">
        <f>((SUM(F321:K321)-MAX(F321:K321)-MIN(F321:K321)))/4</f>
        <v>0</v>
      </c>
      <c r="N321" s="37">
        <v>2</v>
      </c>
      <c r="O321" s="35"/>
      <c r="P321" s="23">
        <f>M321*N321</f>
        <v>0</v>
      </c>
      <c r="Q321" s="5"/>
    </row>
    <row r="322" spans="2:17" ht="12.75">
      <c r="B322" s="10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22">
        <f>((SUM(F322:K322)-MAX(F322:K322)-MIN(F322:K322)))/4</f>
        <v>0</v>
      </c>
      <c r="N322" s="36">
        <v>1.8</v>
      </c>
      <c r="O322" s="35"/>
      <c r="P322" s="23">
        <f>M322*N322</f>
        <v>0</v>
      </c>
      <c r="Q322" s="5"/>
    </row>
    <row r="323" spans="2:17" ht="13.5" thickBot="1">
      <c r="B323" s="10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6">
        <f>((SUM(F323:K323)-MAX(F323:K323)-MIN(F323:K323)))/4</f>
        <v>0</v>
      </c>
      <c r="N323" s="70">
        <v>2.1</v>
      </c>
      <c r="O323" s="47"/>
      <c r="P323" s="48">
        <f>M323*N323</f>
        <v>0</v>
      </c>
      <c r="Q323" s="45"/>
    </row>
    <row r="324" spans="2:17" ht="12.75">
      <c r="B324" s="69">
        <f>B319+1</f>
        <v>60</v>
      </c>
      <c r="C324" s="156"/>
      <c r="D324" s="150"/>
      <c r="E324" s="144"/>
      <c r="F324" s="5">
        <v>1</v>
      </c>
      <c r="G324" s="5">
        <v>2</v>
      </c>
      <c r="H324" s="5">
        <v>3</v>
      </c>
      <c r="I324" s="5">
        <v>4</v>
      </c>
      <c r="J324" s="5">
        <v>5</v>
      </c>
      <c r="K324" s="5">
        <v>6</v>
      </c>
      <c r="L324" s="5"/>
      <c r="M324" s="22"/>
      <c r="N324" s="18"/>
      <c r="O324" s="35"/>
      <c r="P324" s="23"/>
      <c r="Q324" s="24">
        <f>SUM(P325:P328)/7.5*10</f>
        <v>0</v>
      </c>
    </row>
    <row r="325" spans="2:17" ht="12.75">
      <c r="B325" s="10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22">
        <f>((SUM(F325:K325)-MAX(F325:K325)-MIN(F325:K325)))/4</f>
        <v>0</v>
      </c>
      <c r="N325" s="36">
        <v>1.6</v>
      </c>
      <c r="O325" s="35"/>
      <c r="P325" s="23">
        <f>M325*N325</f>
        <v>0</v>
      </c>
      <c r="Q325" s="5"/>
    </row>
    <row r="326" spans="2:17" ht="12.75">
      <c r="B326" s="10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22">
        <f>((SUM(F326:K326)-MAX(F326:K326)-MIN(F326:K326)))/4</f>
        <v>0</v>
      </c>
      <c r="N326" s="37">
        <v>2</v>
      </c>
      <c r="O326" s="35"/>
      <c r="P326" s="23">
        <f>M326*N326</f>
        <v>0</v>
      </c>
      <c r="Q326" s="5"/>
    </row>
    <row r="327" spans="2:17" ht="12.75">
      <c r="B327" s="10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22">
        <f>((SUM(F327:K327)-MAX(F327:K327)-MIN(F327:K327)))/4</f>
        <v>0</v>
      </c>
      <c r="N327" s="36">
        <v>1.8</v>
      </c>
      <c r="O327" s="35"/>
      <c r="P327" s="23">
        <f>M327*N327</f>
        <v>0</v>
      </c>
      <c r="Q327" s="5"/>
    </row>
    <row r="328" spans="2:17" ht="13.5" thickBot="1">
      <c r="B328" s="10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22">
        <f>((SUM(F328:K328)-MAX(F328:K328)-MIN(F328:K328)))/4</f>
        <v>0</v>
      </c>
      <c r="N328" s="70">
        <v>2.1</v>
      </c>
      <c r="O328" s="35"/>
      <c r="P328" s="23">
        <f>M328*N328</f>
        <v>0</v>
      </c>
      <c r="Q328" s="5"/>
    </row>
    <row r="329" spans="2:17" ht="12.75">
      <c r="B329" s="110">
        <f>B324+1</f>
        <v>61</v>
      </c>
      <c r="C329" s="145"/>
      <c r="D329" s="141"/>
      <c r="E329" s="145"/>
      <c r="F329" s="114">
        <v>1</v>
      </c>
      <c r="G329" s="114">
        <v>2</v>
      </c>
      <c r="H329" s="114">
        <v>3</v>
      </c>
      <c r="I329" s="114">
        <v>4</v>
      </c>
      <c r="J329" s="114">
        <v>5</v>
      </c>
      <c r="K329" s="114">
        <v>6</v>
      </c>
      <c r="L329" s="114"/>
      <c r="M329" s="119"/>
      <c r="N329" s="120"/>
      <c r="O329" s="121"/>
      <c r="P329" s="122"/>
      <c r="Q329" s="24">
        <f>SUM(P330:P333)/7.5*10</f>
        <v>0</v>
      </c>
    </row>
    <row r="330" spans="2:17" ht="12.75">
      <c r="B330" s="10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22">
        <f>((SUM(F330:K330)-MAX(F330:K330)-MIN(F330:K330)))/4</f>
        <v>0</v>
      </c>
      <c r="N330" s="36">
        <v>1.6</v>
      </c>
      <c r="O330" s="35"/>
      <c r="P330" s="23">
        <f>M330*N330</f>
        <v>0</v>
      </c>
      <c r="Q330" s="5"/>
    </row>
    <row r="331" spans="2:17" ht="12.75">
      <c r="B331" s="10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22">
        <f>((SUM(F331:K331)-MAX(F331:K331)-MIN(F331:K331)))/4</f>
        <v>0</v>
      </c>
      <c r="N331" s="37">
        <v>2</v>
      </c>
      <c r="O331" s="35"/>
      <c r="P331" s="23">
        <f>M331*N331</f>
        <v>0</v>
      </c>
      <c r="Q331" s="5"/>
    </row>
    <row r="332" spans="2:17" ht="12.75">
      <c r="B332" s="10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22">
        <f>((SUM(F332:K332)-MAX(F332:K332)-MIN(F332:K332)))/4</f>
        <v>0</v>
      </c>
      <c r="N332" s="36">
        <v>1.8</v>
      </c>
      <c r="O332" s="35"/>
      <c r="P332" s="23">
        <f>M332*N332</f>
        <v>0</v>
      </c>
      <c r="Q332" s="5"/>
    </row>
    <row r="333" spans="2:17" ht="13.5" thickBot="1">
      <c r="B333" s="109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6">
        <f>((SUM(F333:K333)-MAX(F333:K333)-MIN(F333:K333)))/4</f>
        <v>0</v>
      </c>
      <c r="N333" s="70">
        <v>2.1</v>
      </c>
      <c r="O333" s="47"/>
      <c r="P333" s="48">
        <f>M333*N333</f>
        <v>0</v>
      </c>
      <c r="Q333" s="45"/>
    </row>
    <row r="334" spans="2:17" ht="12.75">
      <c r="B334" s="69">
        <f>B329+1</f>
        <v>62</v>
      </c>
      <c r="C334" s="145"/>
      <c r="D334" s="141"/>
      <c r="E334" s="142"/>
      <c r="F334" s="5">
        <v>1</v>
      </c>
      <c r="G334" s="5">
        <v>2</v>
      </c>
      <c r="H334" s="5">
        <v>3</v>
      </c>
      <c r="I334" s="5">
        <v>4</v>
      </c>
      <c r="J334" s="5">
        <v>5</v>
      </c>
      <c r="K334" s="5">
        <v>6</v>
      </c>
      <c r="L334" s="5"/>
      <c r="M334" s="22"/>
      <c r="N334" s="18"/>
      <c r="O334" s="35"/>
      <c r="P334" s="23"/>
      <c r="Q334" s="24">
        <f>SUM(P335:P338)/7.5*10</f>
        <v>0</v>
      </c>
    </row>
    <row r="335" spans="2:17" ht="12.75">
      <c r="B335" s="10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22">
        <f>((SUM(F335:K335)-MAX(F335:K335)-MIN(F335:K335)))/4</f>
        <v>0</v>
      </c>
      <c r="N335" s="36">
        <v>1.6</v>
      </c>
      <c r="O335" s="35"/>
      <c r="P335" s="23">
        <f>M335*N335</f>
        <v>0</v>
      </c>
      <c r="Q335" s="5"/>
    </row>
    <row r="336" spans="2:17" ht="12.75">
      <c r="B336" s="10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22">
        <f>((SUM(F336:K336)-MAX(F336:K336)-MIN(F336:K336)))/4</f>
        <v>0</v>
      </c>
      <c r="N336" s="37">
        <v>2</v>
      </c>
      <c r="O336" s="35"/>
      <c r="P336" s="23">
        <f>M336*N336</f>
        <v>0</v>
      </c>
      <c r="Q336" s="5"/>
    </row>
    <row r="337" spans="2:17" ht="12.75">
      <c r="B337" s="10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22">
        <f>((SUM(F337:K337)-MAX(F337:K337)-MIN(F337:K337)))/4</f>
        <v>0</v>
      </c>
      <c r="N337" s="36">
        <v>1.8</v>
      </c>
      <c r="O337" s="35"/>
      <c r="P337" s="23">
        <f>M337*N337</f>
        <v>0</v>
      </c>
      <c r="Q337" s="5"/>
    </row>
    <row r="338" spans="2:17" ht="13.5" thickBot="1">
      <c r="B338" s="10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22">
        <f>((SUM(F338:K338)-MAX(F338:K338)-MIN(F338:K338)))/4</f>
        <v>0</v>
      </c>
      <c r="N338" s="70">
        <v>2.1</v>
      </c>
      <c r="O338" s="35"/>
      <c r="P338" s="23">
        <f>M338*N338</f>
        <v>0</v>
      </c>
      <c r="Q338" s="5"/>
    </row>
    <row r="339" spans="2:17" ht="12.75">
      <c r="B339" s="110">
        <f>B334+1</f>
        <v>63</v>
      </c>
      <c r="C339" s="140"/>
      <c r="D339" s="141"/>
      <c r="E339" s="142"/>
      <c r="F339" s="114">
        <v>1</v>
      </c>
      <c r="G339" s="114">
        <v>2</v>
      </c>
      <c r="H339" s="114">
        <v>3</v>
      </c>
      <c r="I339" s="114">
        <v>4</v>
      </c>
      <c r="J339" s="114">
        <v>5</v>
      </c>
      <c r="K339" s="114">
        <v>6</v>
      </c>
      <c r="L339" s="114"/>
      <c r="M339" s="115"/>
      <c r="N339" s="116"/>
      <c r="O339" s="117"/>
      <c r="P339" s="118"/>
      <c r="Q339" s="24">
        <f>SUM(P340:P343)/7.5*10</f>
        <v>0</v>
      </c>
    </row>
    <row r="340" spans="2:17" ht="12.75">
      <c r="B340" s="10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22">
        <f>((SUM(F340:K340)-MAX(F340:K340)-MIN(F340:K340)))/4</f>
        <v>0</v>
      </c>
      <c r="N340" s="36">
        <v>1.6</v>
      </c>
      <c r="O340" s="35"/>
      <c r="P340" s="23">
        <f>M340*N340</f>
        <v>0</v>
      </c>
      <c r="Q340" s="5"/>
    </row>
    <row r="341" spans="2:17" ht="12.75">
      <c r="B341" s="10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22">
        <f>((SUM(F341:K341)-MAX(F341:K341)-MIN(F341:K341)))/4</f>
        <v>0</v>
      </c>
      <c r="N341" s="37">
        <v>2</v>
      </c>
      <c r="O341" s="35"/>
      <c r="P341" s="23">
        <f>M341*N341</f>
        <v>0</v>
      </c>
      <c r="Q341" s="5"/>
    </row>
    <row r="342" spans="2:17" ht="12.75">
      <c r="B342" s="10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22">
        <f>((SUM(F342:K342)-MAX(F342:K342)-MIN(F342:K342)))/4</f>
        <v>0</v>
      </c>
      <c r="N342" s="36">
        <v>1.8</v>
      </c>
      <c r="O342" s="35"/>
      <c r="P342" s="23">
        <f>M342*N342</f>
        <v>0</v>
      </c>
      <c r="Q342" s="5"/>
    </row>
    <row r="343" spans="2:17" ht="13.5" thickBot="1">
      <c r="B343" s="109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6">
        <f>((SUM(F343:K343)-MAX(F343:K343)-MIN(F343:K343)))/4</f>
        <v>0</v>
      </c>
      <c r="N343" s="70">
        <v>2.1</v>
      </c>
      <c r="O343" s="47"/>
      <c r="P343" s="48">
        <f>M343*N343</f>
        <v>0</v>
      </c>
      <c r="Q343" s="45"/>
    </row>
    <row r="344" spans="2:17" ht="12.75">
      <c r="B344" s="69">
        <f>B339+1</f>
        <v>64</v>
      </c>
      <c r="C344" s="156"/>
      <c r="D344" s="139"/>
      <c r="E344" s="144"/>
      <c r="F344" s="5">
        <v>1</v>
      </c>
      <c r="G344" s="5">
        <v>2</v>
      </c>
      <c r="H344" s="5">
        <v>3</v>
      </c>
      <c r="I344" s="5">
        <v>4</v>
      </c>
      <c r="J344" s="5">
        <v>5</v>
      </c>
      <c r="K344" s="5">
        <v>6</v>
      </c>
      <c r="L344" s="5"/>
      <c r="M344" s="22"/>
      <c r="N344" s="18"/>
      <c r="O344" s="35"/>
      <c r="P344" s="23"/>
      <c r="Q344" s="24">
        <f>SUM(P345:P348)/7.5*10</f>
        <v>0</v>
      </c>
    </row>
    <row r="345" spans="2:17" ht="12.75">
      <c r="B345" s="10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22">
        <f>((SUM(F345:K345)-MAX(F345:K345)-MIN(F345:K345)))/4</f>
        <v>0</v>
      </c>
      <c r="N345" s="36">
        <v>1.6</v>
      </c>
      <c r="O345" s="35"/>
      <c r="P345" s="23">
        <f>M345*N345</f>
        <v>0</v>
      </c>
      <c r="Q345" s="5"/>
    </row>
    <row r="346" spans="2:17" ht="12.75">
      <c r="B346" s="10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22">
        <f>((SUM(F346:K346)-MAX(F346:K346)-MIN(F346:K346)))/4</f>
        <v>0</v>
      </c>
      <c r="N346" s="37">
        <v>2</v>
      </c>
      <c r="O346" s="35"/>
      <c r="P346" s="23">
        <f>M346*N346</f>
        <v>0</v>
      </c>
      <c r="Q346" s="5"/>
    </row>
    <row r="347" spans="2:17" ht="12.75">
      <c r="B347" s="10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22">
        <f>((SUM(F347:K347)-MAX(F347:K347)-MIN(F347:K347)))/4</f>
        <v>0</v>
      </c>
      <c r="N347" s="36">
        <v>1.8</v>
      </c>
      <c r="O347" s="35"/>
      <c r="P347" s="23">
        <f>M347*N347</f>
        <v>0</v>
      </c>
      <c r="Q347" s="5"/>
    </row>
    <row r="348" spans="2:17" ht="13.5" thickBot="1">
      <c r="B348" s="109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6">
        <f>((SUM(F348:K348)-MAX(F348:K348)-MIN(F348:K348)))/4</f>
        <v>0</v>
      </c>
      <c r="N348" s="70">
        <v>2.1</v>
      </c>
      <c r="O348" s="47"/>
      <c r="P348" s="48">
        <f>M348*N348</f>
        <v>0</v>
      </c>
      <c r="Q348" s="45"/>
    </row>
    <row r="349" spans="2:17" ht="12.75">
      <c r="B349" s="69">
        <f>B344+1</f>
        <v>65</v>
      </c>
      <c r="C349" s="145"/>
      <c r="D349" s="153"/>
      <c r="E349" s="142"/>
      <c r="F349" s="5">
        <v>1</v>
      </c>
      <c r="G349" s="5">
        <v>2</v>
      </c>
      <c r="H349" s="5">
        <v>3</v>
      </c>
      <c r="I349" s="5">
        <v>4</v>
      </c>
      <c r="J349" s="5">
        <v>5</v>
      </c>
      <c r="K349" s="5">
        <v>6</v>
      </c>
      <c r="L349" s="5"/>
      <c r="M349" s="22"/>
      <c r="N349" s="18"/>
      <c r="O349" s="35"/>
      <c r="P349" s="23"/>
      <c r="Q349" s="24">
        <f>SUM(P350:P353)/7.5*10</f>
        <v>0</v>
      </c>
    </row>
    <row r="350" spans="2:17" ht="12.75">
      <c r="B350" s="10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22">
        <f>((SUM(F350:K350)-MAX(F350:K350)-MIN(F350:K350)))/4</f>
        <v>0</v>
      </c>
      <c r="N350" s="36">
        <v>1.6</v>
      </c>
      <c r="O350" s="35"/>
      <c r="P350" s="23">
        <f>M350*N350</f>
        <v>0</v>
      </c>
      <c r="Q350" s="5"/>
    </row>
    <row r="351" spans="2:17" ht="12.75">
      <c r="B351" s="10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22">
        <f>((SUM(F351:K351)-MAX(F351:K351)-MIN(F351:K351)))/4</f>
        <v>0</v>
      </c>
      <c r="N351" s="37">
        <v>2</v>
      </c>
      <c r="O351" s="35"/>
      <c r="P351" s="23">
        <f>M351*N351</f>
        <v>0</v>
      </c>
      <c r="Q351" s="5"/>
    </row>
    <row r="352" spans="2:17" ht="12.75">
      <c r="B352" s="10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22">
        <f>((SUM(F352:K352)-MAX(F352:K352)-MIN(F352:K352)))/4</f>
        <v>0</v>
      </c>
      <c r="N352" s="36">
        <v>1.8</v>
      </c>
      <c r="O352" s="35"/>
      <c r="P352" s="23">
        <f>M352*N352</f>
        <v>0</v>
      </c>
      <c r="Q352" s="5"/>
    </row>
    <row r="353" spans="2:17" ht="13.5" thickBot="1">
      <c r="B353" s="10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22">
        <f>((SUM(F353:K353)-MAX(F353:K353)-MIN(F353:K353)))/4</f>
        <v>0</v>
      </c>
      <c r="N353" s="70">
        <v>2.1</v>
      </c>
      <c r="O353" s="35"/>
      <c r="P353" s="23">
        <f>M353*N353</f>
        <v>0</v>
      </c>
      <c r="Q353" s="5"/>
    </row>
    <row r="354" spans="2:17" ht="12.75">
      <c r="B354" s="110">
        <f>B349+1</f>
        <v>66</v>
      </c>
      <c r="C354" s="145"/>
      <c r="D354" s="139"/>
      <c r="E354" s="142"/>
      <c r="F354" s="114">
        <v>1</v>
      </c>
      <c r="G354" s="114">
        <v>2</v>
      </c>
      <c r="H354" s="114">
        <v>3</v>
      </c>
      <c r="I354" s="114">
        <v>4</v>
      </c>
      <c r="J354" s="114">
        <v>5</v>
      </c>
      <c r="K354" s="114">
        <v>6</v>
      </c>
      <c r="L354" s="114"/>
      <c r="M354" s="119"/>
      <c r="N354" s="120"/>
      <c r="O354" s="121"/>
      <c r="P354" s="122"/>
      <c r="Q354" s="24">
        <f>SUM(P355:P358)/7.5*10</f>
        <v>0</v>
      </c>
    </row>
    <row r="355" spans="2:17" ht="12.75">
      <c r="B355" s="10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22">
        <f>((SUM(F355:K355)-MAX(F355:K355)-MIN(F355:K355)))/4</f>
        <v>0</v>
      </c>
      <c r="N355" s="36">
        <v>1.6</v>
      </c>
      <c r="O355" s="35"/>
      <c r="P355" s="23">
        <f>M355*N355</f>
        <v>0</v>
      </c>
      <c r="Q355" s="5"/>
    </row>
    <row r="356" spans="2:17" ht="12.75">
      <c r="B356" s="10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22">
        <f>((SUM(F356:K356)-MAX(F356:K356)-MIN(F356:K356)))/4</f>
        <v>0</v>
      </c>
      <c r="N356" s="37">
        <v>2</v>
      </c>
      <c r="O356" s="35"/>
      <c r="P356" s="23">
        <f>M356*N356</f>
        <v>0</v>
      </c>
      <c r="Q356" s="5"/>
    </row>
    <row r="357" spans="2:17" ht="12.75">
      <c r="B357" s="10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22">
        <f>((SUM(F357:K357)-MAX(F357:K357)-MIN(F357:K357)))/4</f>
        <v>0</v>
      </c>
      <c r="N357" s="36">
        <v>1.8</v>
      </c>
      <c r="O357" s="35"/>
      <c r="P357" s="23">
        <f>M357*N357</f>
        <v>0</v>
      </c>
      <c r="Q357" s="5"/>
    </row>
    <row r="358" spans="2:17" ht="13.5" thickBot="1">
      <c r="B358" s="109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6">
        <f>((SUM(F358:K358)-MAX(F358:K358)-MIN(F358:K358)))/4</f>
        <v>0</v>
      </c>
      <c r="N358" s="70">
        <v>2.1</v>
      </c>
      <c r="O358" s="47"/>
      <c r="P358" s="48">
        <f>M358*N358</f>
        <v>0</v>
      </c>
      <c r="Q358" s="45"/>
    </row>
    <row r="359" spans="2:17" ht="12.75">
      <c r="B359" s="69">
        <f>B354+1</f>
        <v>67</v>
      </c>
      <c r="C359" s="145"/>
      <c r="D359" s="141"/>
      <c r="E359" s="145"/>
      <c r="F359" s="5">
        <v>1</v>
      </c>
      <c r="G359" s="5">
        <v>2</v>
      </c>
      <c r="H359" s="5">
        <v>3</v>
      </c>
      <c r="I359" s="5">
        <v>4</v>
      </c>
      <c r="J359" s="5">
        <v>5</v>
      </c>
      <c r="K359" s="5">
        <v>6</v>
      </c>
      <c r="L359" s="5"/>
      <c r="M359" s="22"/>
      <c r="N359" s="18"/>
      <c r="O359" s="35"/>
      <c r="P359" s="23"/>
      <c r="Q359" s="24">
        <f>SUM(P360:P363)/7.5*10</f>
        <v>0</v>
      </c>
    </row>
    <row r="360" spans="2:17" ht="12.75">
      <c r="B360" s="10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22">
        <f>((SUM(F360:K360)-MAX(F360:K360)-MIN(F360:K360)))/4</f>
        <v>0</v>
      </c>
      <c r="N360" s="36">
        <v>1.6</v>
      </c>
      <c r="O360" s="35"/>
      <c r="P360" s="23">
        <f>M360*N360</f>
        <v>0</v>
      </c>
      <c r="Q360" s="5"/>
    </row>
    <row r="361" spans="2:17" ht="12.75">
      <c r="B361" s="10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22">
        <f>((SUM(F361:K361)-MAX(F361:K361)-MIN(F361:K361)))/4</f>
        <v>0</v>
      </c>
      <c r="N361" s="37">
        <v>2</v>
      </c>
      <c r="O361" s="35"/>
      <c r="P361" s="23">
        <f>M361*N361</f>
        <v>0</v>
      </c>
      <c r="Q361" s="5"/>
    </row>
    <row r="362" spans="2:17" ht="12.75">
      <c r="B362" s="10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22">
        <f>((SUM(F362:K362)-MAX(F362:K362)-MIN(F362:K362)))/4</f>
        <v>0</v>
      </c>
      <c r="N362" s="36">
        <v>1.8</v>
      </c>
      <c r="O362" s="35"/>
      <c r="P362" s="23">
        <f>M362*N362</f>
        <v>0</v>
      </c>
      <c r="Q362" s="5"/>
    </row>
    <row r="363" spans="2:17" ht="13.5" thickBot="1">
      <c r="B363" s="10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22">
        <f>((SUM(F363:K363)-MAX(F363:K363)-MIN(F363:K363)))/4</f>
        <v>0</v>
      </c>
      <c r="N363" s="70">
        <v>2.1</v>
      </c>
      <c r="O363" s="35"/>
      <c r="P363" s="23">
        <f>M363*N363</f>
        <v>0</v>
      </c>
      <c r="Q363" s="5"/>
    </row>
    <row r="364" spans="2:17" ht="12.75">
      <c r="B364" s="110">
        <f>B359+1</f>
        <v>68</v>
      </c>
      <c r="C364" s="154"/>
      <c r="D364" s="139"/>
      <c r="E364" s="144"/>
      <c r="F364" s="114">
        <v>1</v>
      </c>
      <c r="G364" s="114">
        <v>2</v>
      </c>
      <c r="H364" s="114">
        <v>3</v>
      </c>
      <c r="I364" s="114">
        <v>4</v>
      </c>
      <c r="J364" s="114">
        <v>5</v>
      </c>
      <c r="K364" s="114">
        <v>6</v>
      </c>
      <c r="L364" s="114"/>
      <c r="M364" s="115"/>
      <c r="N364" s="116"/>
      <c r="O364" s="117"/>
      <c r="P364" s="118"/>
      <c r="Q364" s="24">
        <f>SUM(P365:P368)/7.5*10</f>
        <v>0</v>
      </c>
    </row>
    <row r="365" spans="2:17" ht="12.75">
      <c r="B365" s="10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22">
        <f>((SUM(F365:K365)-MAX(F365:K365)-MIN(F365:K365)))/4</f>
        <v>0</v>
      </c>
      <c r="N365" s="36">
        <v>1.6</v>
      </c>
      <c r="O365" s="35"/>
      <c r="P365" s="23">
        <f>M365*N365</f>
        <v>0</v>
      </c>
      <c r="Q365" s="5"/>
    </row>
    <row r="366" spans="2:17" ht="12.75">
      <c r="B366" s="10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22">
        <f>((SUM(F366:K366)-MAX(F366:K366)-MIN(F366:K366)))/4</f>
        <v>0</v>
      </c>
      <c r="N366" s="37">
        <v>2</v>
      </c>
      <c r="O366" s="35"/>
      <c r="P366" s="23">
        <f>M366*N366</f>
        <v>0</v>
      </c>
      <c r="Q366" s="5"/>
    </row>
    <row r="367" spans="2:17" ht="12.75">
      <c r="B367" s="10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22">
        <f>((SUM(F367:K367)-MAX(F367:K367)-MIN(F367:K367)))/4</f>
        <v>0</v>
      </c>
      <c r="N367" s="36">
        <v>1.8</v>
      </c>
      <c r="O367" s="35"/>
      <c r="P367" s="23">
        <f>M367*N367</f>
        <v>0</v>
      </c>
      <c r="Q367" s="5"/>
    </row>
    <row r="368" spans="2:17" ht="13.5" thickBot="1">
      <c r="B368" s="109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6">
        <f>((SUM(F368:K368)-MAX(F368:K368)-MIN(F368:K368)))/4</f>
        <v>0</v>
      </c>
      <c r="N368" s="70">
        <v>2.1</v>
      </c>
      <c r="O368" s="47"/>
      <c r="P368" s="48">
        <f>M368*N368</f>
        <v>0</v>
      </c>
      <c r="Q368" s="45"/>
    </row>
    <row r="369" spans="2:17" ht="12.75">
      <c r="B369" s="69">
        <f>B364+1</f>
        <v>69</v>
      </c>
      <c r="C369" s="143"/>
      <c r="D369" s="141"/>
      <c r="E369" s="144"/>
      <c r="F369" s="5">
        <v>1</v>
      </c>
      <c r="G369" s="5">
        <v>2</v>
      </c>
      <c r="H369" s="5">
        <v>3</v>
      </c>
      <c r="I369" s="5">
        <v>4</v>
      </c>
      <c r="J369" s="5">
        <v>5</v>
      </c>
      <c r="K369" s="5">
        <v>6</v>
      </c>
      <c r="L369" s="5"/>
      <c r="M369" s="22"/>
      <c r="N369" s="18"/>
      <c r="O369" s="35"/>
      <c r="P369" s="23"/>
      <c r="Q369" s="24">
        <f>SUM(P370:P373)/7.5*10</f>
        <v>0</v>
      </c>
    </row>
    <row r="370" spans="2:17" ht="12.75">
      <c r="B370" s="10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22">
        <f>((SUM(F370:K370)-MAX(F370:K370)-MIN(F370:K370)))/4</f>
        <v>0</v>
      </c>
      <c r="N370" s="36">
        <v>1.6</v>
      </c>
      <c r="O370" s="35"/>
      <c r="P370" s="23">
        <f>M370*N370</f>
        <v>0</v>
      </c>
      <c r="Q370" s="5"/>
    </row>
    <row r="371" spans="2:17" ht="12.75">
      <c r="B371" s="10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22">
        <f>((SUM(F371:K371)-MAX(F371:K371)-MIN(F371:K371)))/4</f>
        <v>0</v>
      </c>
      <c r="N371" s="37">
        <v>2</v>
      </c>
      <c r="O371" s="35"/>
      <c r="P371" s="23">
        <f>M371*N371</f>
        <v>0</v>
      </c>
      <c r="Q371" s="5"/>
    </row>
    <row r="372" spans="2:17" ht="12.75">
      <c r="B372" s="10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22">
        <f>((SUM(F372:K372)-MAX(F372:K372)-MIN(F372:K372)))/4</f>
        <v>0</v>
      </c>
      <c r="N372" s="36">
        <v>1.8</v>
      </c>
      <c r="O372" s="35"/>
      <c r="P372" s="23">
        <f>M372*N372</f>
        <v>0</v>
      </c>
      <c r="Q372" s="5"/>
    </row>
    <row r="373" spans="2:17" ht="13.5" thickBot="1">
      <c r="B373" s="109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6">
        <f>((SUM(F373:K373)-MAX(F373:K373)-MIN(F373:K373)))/4</f>
        <v>0</v>
      </c>
      <c r="N373" s="70">
        <v>2.1</v>
      </c>
      <c r="O373" s="47"/>
      <c r="P373" s="48">
        <f>M373*N373</f>
        <v>0</v>
      </c>
      <c r="Q373" s="45"/>
    </row>
    <row r="374" spans="2:17" ht="12.75">
      <c r="B374" s="69">
        <f>B369+1</f>
        <v>70</v>
      </c>
      <c r="C374" s="154"/>
      <c r="D374" s="139"/>
      <c r="E374" s="144"/>
      <c r="F374" s="5">
        <v>1</v>
      </c>
      <c r="G374" s="5">
        <v>2</v>
      </c>
      <c r="H374" s="5">
        <v>3</v>
      </c>
      <c r="I374" s="5">
        <v>4</v>
      </c>
      <c r="J374" s="5">
        <v>5</v>
      </c>
      <c r="K374" s="5">
        <v>6</v>
      </c>
      <c r="L374" s="5"/>
      <c r="M374" s="22"/>
      <c r="N374" s="18"/>
      <c r="O374" s="35"/>
      <c r="P374" s="23"/>
      <c r="Q374" s="24">
        <f>SUM(P375:P378)/7.5*10</f>
        <v>0</v>
      </c>
    </row>
    <row r="375" spans="2:17" ht="12.75">
      <c r="B375" s="10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22">
        <f>((SUM(F375:K375)-MAX(F375:K375)-MIN(F375:K375)))/4</f>
        <v>0</v>
      </c>
      <c r="N375" s="36">
        <v>1.6</v>
      </c>
      <c r="O375" s="35"/>
      <c r="P375" s="23">
        <f>M375*N375</f>
        <v>0</v>
      </c>
      <c r="Q375" s="5"/>
    </row>
    <row r="376" spans="2:17" ht="12.75">
      <c r="B376" s="10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22">
        <f>((SUM(F376:K376)-MAX(F376:K376)-MIN(F376:K376)))/4</f>
        <v>0</v>
      </c>
      <c r="N376" s="37">
        <v>2</v>
      </c>
      <c r="O376" s="35"/>
      <c r="P376" s="23">
        <f>M376*N376</f>
        <v>0</v>
      </c>
      <c r="Q376" s="5"/>
    </row>
    <row r="377" spans="2:17" ht="12.75">
      <c r="B377" s="10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22">
        <f>((SUM(F377:K377)-MAX(F377:K377)-MIN(F377:K377)))/4</f>
        <v>0</v>
      </c>
      <c r="N377" s="36">
        <v>1.8</v>
      </c>
      <c r="O377" s="35"/>
      <c r="P377" s="23">
        <f>M377*N377</f>
        <v>0</v>
      </c>
      <c r="Q377" s="5"/>
    </row>
    <row r="378" spans="2:17" ht="13.5" thickBot="1">
      <c r="B378" s="10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22">
        <f>((SUM(F378:K378)-MAX(F378:K378)-MIN(F378:K378)))/4</f>
        <v>0</v>
      </c>
      <c r="N378" s="70">
        <v>2.1</v>
      </c>
      <c r="O378" s="35"/>
      <c r="P378" s="23">
        <f>M378*N378</f>
        <v>0</v>
      </c>
      <c r="Q378" s="5"/>
    </row>
    <row r="379" spans="2:17" ht="12.75">
      <c r="B379" s="110">
        <f>B374+1</f>
        <v>71</v>
      </c>
      <c r="C379" s="143"/>
      <c r="D379" s="150"/>
      <c r="E379" s="144"/>
      <c r="F379" s="114">
        <v>1</v>
      </c>
      <c r="G379" s="114">
        <v>2</v>
      </c>
      <c r="H379" s="114">
        <v>3</v>
      </c>
      <c r="I379" s="114">
        <v>4</v>
      </c>
      <c r="J379" s="114">
        <v>5</v>
      </c>
      <c r="K379" s="114">
        <v>6</v>
      </c>
      <c r="L379" s="114"/>
      <c r="M379" s="119"/>
      <c r="N379" s="120"/>
      <c r="O379" s="121"/>
      <c r="P379" s="122"/>
      <c r="Q379" s="24">
        <f>SUM(P380:P383)/7.5*10</f>
        <v>0</v>
      </c>
    </row>
    <row r="380" spans="2:17" ht="12.75">
      <c r="B380" s="10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22">
        <f>((SUM(F380:K380)-MAX(F380:K380)-MIN(F380:K380)))/4</f>
        <v>0</v>
      </c>
      <c r="N380" s="36">
        <v>1.6</v>
      </c>
      <c r="O380" s="35"/>
      <c r="P380" s="23">
        <f>M380*N380</f>
        <v>0</v>
      </c>
      <c r="Q380" s="5"/>
    </row>
    <row r="381" spans="2:17" ht="12.75">
      <c r="B381" s="10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22">
        <f>((SUM(F381:K381)-MAX(F381:K381)-MIN(F381:K381)))/4</f>
        <v>0</v>
      </c>
      <c r="N381" s="37">
        <v>2</v>
      </c>
      <c r="O381" s="35"/>
      <c r="P381" s="23">
        <f>M381*N381</f>
        <v>0</v>
      </c>
      <c r="Q381" s="5"/>
    </row>
    <row r="382" spans="2:17" ht="12.75">
      <c r="B382" s="10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22">
        <f>((SUM(F382:K382)-MAX(F382:K382)-MIN(F382:K382)))/4</f>
        <v>0</v>
      </c>
      <c r="N382" s="36">
        <v>1.8</v>
      </c>
      <c r="O382" s="35"/>
      <c r="P382" s="23">
        <f>M382*N382</f>
        <v>0</v>
      </c>
      <c r="Q382" s="5"/>
    </row>
    <row r="383" spans="2:17" ht="13.5" thickBot="1">
      <c r="B383" s="109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6">
        <f>((SUM(F383:K383)-MAX(F383:K383)-MIN(F383:K383)))/4</f>
        <v>0</v>
      </c>
      <c r="N383" s="70">
        <v>2.1</v>
      </c>
      <c r="O383" s="47"/>
      <c r="P383" s="48">
        <f>M383*N383</f>
        <v>0</v>
      </c>
      <c r="Q383" s="45"/>
    </row>
    <row r="384" spans="2:17" ht="12.75">
      <c r="B384" s="69">
        <f>B379+1</f>
        <v>72</v>
      </c>
      <c r="C384" s="145"/>
      <c r="D384" s="141"/>
      <c r="E384" s="145"/>
      <c r="F384" s="5">
        <v>1</v>
      </c>
      <c r="G384" s="5">
        <v>2</v>
      </c>
      <c r="H384" s="5">
        <v>3</v>
      </c>
      <c r="I384" s="5">
        <v>4</v>
      </c>
      <c r="J384" s="5">
        <v>5</v>
      </c>
      <c r="K384" s="5">
        <v>6</v>
      </c>
      <c r="L384" s="5"/>
      <c r="M384" s="22"/>
      <c r="N384" s="18"/>
      <c r="O384" s="35"/>
      <c r="P384" s="23"/>
      <c r="Q384" s="24">
        <f>SUM(P385:P388)/7.5*10</f>
        <v>0</v>
      </c>
    </row>
    <row r="385" spans="2:17" ht="12.75">
      <c r="B385" s="10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22">
        <f>((SUM(F385:K385)-MAX(F385:K385)-MIN(F385:K385)))/4</f>
        <v>0</v>
      </c>
      <c r="N385" s="36">
        <v>1.6</v>
      </c>
      <c r="O385" s="35"/>
      <c r="P385" s="23">
        <f>M385*N385</f>
        <v>0</v>
      </c>
      <c r="Q385" s="5"/>
    </row>
    <row r="386" spans="2:17" ht="12.75">
      <c r="B386" s="10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22">
        <f>((SUM(F386:K386)-MAX(F386:K386)-MIN(F386:K386)))/4</f>
        <v>0</v>
      </c>
      <c r="N386" s="37">
        <v>2</v>
      </c>
      <c r="O386" s="35"/>
      <c r="P386" s="23">
        <f>M386*N386</f>
        <v>0</v>
      </c>
      <c r="Q386" s="5"/>
    </row>
    <row r="387" spans="2:17" ht="12.75">
      <c r="B387" s="10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22">
        <f>((SUM(F387:K387)-MAX(F387:K387)-MIN(F387:K387)))/4</f>
        <v>0</v>
      </c>
      <c r="N387" s="36">
        <v>1.8</v>
      </c>
      <c r="O387" s="35"/>
      <c r="P387" s="23">
        <f>M387*N387</f>
        <v>0</v>
      </c>
      <c r="Q387" s="5"/>
    </row>
    <row r="388" spans="2:17" ht="13.5" thickBot="1">
      <c r="B388" s="10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22">
        <f>((SUM(F388:K388)-MAX(F388:K388)-MIN(F388:K388)))/4</f>
        <v>0</v>
      </c>
      <c r="N388" s="70">
        <v>2.1</v>
      </c>
      <c r="O388" s="35"/>
      <c r="P388" s="23">
        <f>M388*N388</f>
        <v>0</v>
      </c>
      <c r="Q388" s="5"/>
    </row>
    <row r="389" spans="2:17" ht="12.75">
      <c r="B389" s="110">
        <f>B384+1</f>
        <v>73</v>
      </c>
      <c r="C389" s="156"/>
      <c r="D389" s="139"/>
      <c r="E389" s="144"/>
      <c r="F389" s="114">
        <v>1</v>
      </c>
      <c r="G389" s="114">
        <v>2</v>
      </c>
      <c r="H389" s="114">
        <v>3</v>
      </c>
      <c r="I389" s="114">
        <v>4</v>
      </c>
      <c r="J389" s="114">
        <v>5</v>
      </c>
      <c r="K389" s="114">
        <v>6</v>
      </c>
      <c r="L389" s="114"/>
      <c r="M389" s="115"/>
      <c r="N389" s="116"/>
      <c r="O389" s="117"/>
      <c r="P389" s="118"/>
      <c r="Q389" s="24">
        <f>SUM(P390:P393)/7.5*10</f>
        <v>0</v>
      </c>
    </row>
    <row r="390" spans="2:17" ht="12.75">
      <c r="B390" s="10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22">
        <f>((SUM(F390:K390)-MAX(F390:K390)-MIN(F390:K390)))/4</f>
        <v>0</v>
      </c>
      <c r="N390" s="36">
        <v>1.6</v>
      </c>
      <c r="O390" s="35"/>
      <c r="P390" s="23">
        <f>M390*N390</f>
        <v>0</v>
      </c>
      <c r="Q390" s="5"/>
    </row>
    <row r="391" spans="2:17" ht="12.75">
      <c r="B391" s="10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22">
        <f>((SUM(F391:K391)-MAX(F391:K391)-MIN(F391:K391)))/4</f>
        <v>0</v>
      </c>
      <c r="N391" s="37">
        <v>2</v>
      </c>
      <c r="O391" s="35"/>
      <c r="P391" s="23">
        <f>M391*N391</f>
        <v>0</v>
      </c>
      <c r="Q391" s="5"/>
    </row>
    <row r="392" spans="2:17" ht="12.75">
      <c r="B392" s="10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22">
        <f>((SUM(F392:K392)-MAX(F392:K392)-MIN(F392:K392)))/4</f>
        <v>0</v>
      </c>
      <c r="N392" s="36">
        <v>1.8</v>
      </c>
      <c r="O392" s="35"/>
      <c r="P392" s="23">
        <f>M392*N392</f>
        <v>0</v>
      </c>
      <c r="Q392" s="5"/>
    </row>
    <row r="393" spans="2:17" ht="13.5" thickBot="1">
      <c r="B393" s="109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6">
        <f>((SUM(F393:K393)-MAX(F393:K393)-MIN(F393:K393)))/4</f>
        <v>0</v>
      </c>
      <c r="N393" s="70">
        <v>2.1</v>
      </c>
      <c r="O393" s="47"/>
      <c r="P393" s="48">
        <f>M393*N393</f>
        <v>0</v>
      </c>
      <c r="Q393" s="45"/>
    </row>
    <row r="394" spans="2:17" ht="12.75">
      <c r="B394" s="69">
        <f>B389+1</f>
        <v>74</v>
      </c>
      <c r="C394" s="156"/>
      <c r="D394" s="150"/>
      <c r="E394" s="144"/>
      <c r="F394" s="5">
        <v>1</v>
      </c>
      <c r="G394" s="5">
        <v>2</v>
      </c>
      <c r="H394" s="5">
        <v>3</v>
      </c>
      <c r="I394" s="5">
        <v>4</v>
      </c>
      <c r="J394" s="5">
        <v>5</v>
      </c>
      <c r="K394" s="5">
        <v>6</v>
      </c>
      <c r="L394" s="5"/>
      <c r="M394" s="22"/>
      <c r="N394" s="18"/>
      <c r="O394" s="35"/>
      <c r="P394" s="23"/>
      <c r="Q394" s="24">
        <f>SUM(P395:P398)/7.5*10</f>
        <v>0</v>
      </c>
    </row>
    <row r="395" spans="2:17" ht="12.75">
      <c r="B395" s="10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22">
        <f>((SUM(F395:K395)-MAX(F395:K395)-MIN(F395:K395)))/4</f>
        <v>0</v>
      </c>
      <c r="N395" s="36">
        <v>1.6</v>
      </c>
      <c r="O395" s="35"/>
      <c r="P395" s="23">
        <f>M395*N395</f>
        <v>0</v>
      </c>
      <c r="Q395" s="5"/>
    </row>
    <row r="396" spans="2:17" ht="12.75">
      <c r="B396" s="10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22">
        <f>((SUM(F396:K396)-MAX(F396:K396)-MIN(F396:K396)))/4</f>
        <v>0</v>
      </c>
      <c r="N396" s="37">
        <v>2</v>
      </c>
      <c r="O396" s="35"/>
      <c r="P396" s="23">
        <f>M396*N396</f>
        <v>0</v>
      </c>
      <c r="Q396" s="5"/>
    </row>
    <row r="397" spans="2:17" ht="12.75">
      <c r="B397" s="10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22">
        <f>((SUM(F397:K397)-MAX(F397:K397)-MIN(F397:K397)))/4</f>
        <v>0</v>
      </c>
      <c r="N397" s="36">
        <v>1.8</v>
      </c>
      <c r="O397" s="35"/>
      <c r="P397" s="23">
        <f>M397*N397</f>
        <v>0</v>
      </c>
      <c r="Q397" s="5"/>
    </row>
    <row r="398" spans="2:17" ht="13.5" thickBot="1">
      <c r="B398" s="109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6">
        <f>((SUM(F398:K398)-MAX(F398:K398)-MIN(F398:K398)))/4</f>
        <v>0</v>
      </c>
      <c r="N398" s="70">
        <v>2.1</v>
      </c>
      <c r="O398" s="47"/>
      <c r="P398" s="48">
        <f>M398*N398</f>
        <v>0</v>
      </c>
      <c r="Q398" s="45"/>
    </row>
    <row r="399" spans="2:17" ht="12.75">
      <c r="B399" s="69">
        <f>B394+1</f>
        <v>75</v>
      </c>
      <c r="C399" s="156"/>
      <c r="D399" s="150"/>
      <c r="E399" s="144"/>
      <c r="F399" s="5">
        <v>1</v>
      </c>
      <c r="G399" s="5">
        <v>2</v>
      </c>
      <c r="H399" s="5">
        <v>3</v>
      </c>
      <c r="I399" s="5">
        <v>4</v>
      </c>
      <c r="J399" s="5">
        <v>5</v>
      </c>
      <c r="K399" s="5">
        <v>6</v>
      </c>
      <c r="L399" s="5"/>
      <c r="M399" s="22"/>
      <c r="N399" s="18"/>
      <c r="O399" s="35"/>
      <c r="P399" s="23"/>
      <c r="Q399" s="24">
        <f>SUM(P400:P403)/7.5*10</f>
        <v>0</v>
      </c>
    </row>
    <row r="400" spans="2:17" ht="12.75">
      <c r="B400" s="10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22">
        <f>((SUM(F400:K400)-MAX(F400:K400)-MIN(F400:K400)))/4</f>
        <v>0</v>
      </c>
      <c r="N400" s="36">
        <v>1.6</v>
      </c>
      <c r="O400" s="35"/>
      <c r="P400" s="23">
        <f>M400*N400</f>
        <v>0</v>
      </c>
      <c r="Q400" s="5"/>
    </row>
    <row r="401" spans="2:17" ht="12.75">
      <c r="B401" s="10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22">
        <f>((SUM(F401:K401)-MAX(F401:K401)-MIN(F401:K401)))/4</f>
        <v>0</v>
      </c>
      <c r="N401" s="37">
        <v>2</v>
      </c>
      <c r="O401" s="35"/>
      <c r="P401" s="23">
        <f>M401*N401</f>
        <v>0</v>
      </c>
      <c r="Q401" s="5"/>
    </row>
    <row r="402" spans="2:17" ht="12.75">
      <c r="B402" s="10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22">
        <f>((SUM(F402:K402)-MAX(F402:K402)-MIN(F402:K402)))/4</f>
        <v>0</v>
      </c>
      <c r="N402" s="36">
        <v>1.8</v>
      </c>
      <c r="O402" s="35"/>
      <c r="P402" s="23">
        <f>M402*N402</f>
        <v>0</v>
      </c>
      <c r="Q402" s="5"/>
    </row>
    <row r="403" spans="2:17" ht="13.5" thickBot="1">
      <c r="B403" s="10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22">
        <f>((SUM(F403:K403)-MAX(F403:K403)-MIN(F403:K403)))/4</f>
        <v>0</v>
      </c>
      <c r="N403" s="70">
        <v>2.1</v>
      </c>
      <c r="O403" s="35"/>
      <c r="P403" s="23">
        <f>M403*N403</f>
        <v>0</v>
      </c>
      <c r="Q403" s="5"/>
    </row>
    <row r="404" spans="2:17" ht="12.75">
      <c r="B404" s="110">
        <f>B399+1</f>
        <v>76</v>
      </c>
      <c r="C404" s="143"/>
      <c r="D404" s="150"/>
      <c r="E404" s="151"/>
      <c r="F404" s="114">
        <v>1</v>
      </c>
      <c r="G404" s="114">
        <v>2</v>
      </c>
      <c r="H404" s="114">
        <v>3</v>
      </c>
      <c r="I404" s="114">
        <v>4</v>
      </c>
      <c r="J404" s="114">
        <v>5</v>
      </c>
      <c r="K404" s="114">
        <v>6</v>
      </c>
      <c r="L404" s="114"/>
      <c r="M404" s="119"/>
      <c r="N404" s="120"/>
      <c r="O404" s="121"/>
      <c r="P404" s="122"/>
      <c r="Q404" s="24">
        <f>SUM(P405:P408)/7.5*10</f>
        <v>0</v>
      </c>
    </row>
    <row r="405" spans="2:17" ht="12.75">
      <c r="B405" s="10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22">
        <f>((SUM(F405:K405)-MAX(F405:K405)-MIN(F405:K405)))/4</f>
        <v>0</v>
      </c>
      <c r="N405" s="36">
        <v>1.6</v>
      </c>
      <c r="O405" s="35"/>
      <c r="P405" s="23">
        <f>M405*N405</f>
        <v>0</v>
      </c>
      <c r="Q405" s="5"/>
    </row>
    <row r="406" spans="2:17" ht="12.75">
      <c r="B406" s="10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22">
        <f>((SUM(F406:K406)-MAX(F406:K406)-MIN(F406:K406)))/4</f>
        <v>0</v>
      </c>
      <c r="N406" s="37">
        <v>2</v>
      </c>
      <c r="O406" s="35"/>
      <c r="P406" s="23">
        <f>M406*N406</f>
        <v>0</v>
      </c>
      <c r="Q406" s="5"/>
    </row>
    <row r="407" spans="2:17" ht="12.75">
      <c r="B407" s="10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22">
        <f>((SUM(F407:K407)-MAX(F407:K407)-MIN(F407:K407)))/4</f>
        <v>0</v>
      </c>
      <c r="N407" s="36">
        <v>1.8</v>
      </c>
      <c r="O407" s="35"/>
      <c r="P407" s="23">
        <f>M407*N407</f>
        <v>0</v>
      </c>
      <c r="Q407" s="5"/>
    </row>
    <row r="408" spans="2:17" ht="13.5" thickBot="1">
      <c r="B408" s="109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6">
        <f>((SUM(F408:K408)-MAX(F408:K408)-MIN(F408:K408)))/4</f>
        <v>0</v>
      </c>
      <c r="N408" s="70">
        <v>2.1</v>
      </c>
      <c r="O408" s="47"/>
      <c r="P408" s="48">
        <f>M408*N408</f>
        <v>0</v>
      </c>
      <c r="Q408" s="45"/>
    </row>
    <row r="409" spans="2:17" ht="12.75">
      <c r="B409" s="69">
        <f>B404+1</f>
        <v>77</v>
      </c>
      <c r="C409" s="145"/>
      <c r="D409" s="141"/>
      <c r="E409" s="145"/>
      <c r="F409" s="5">
        <v>1</v>
      </c>
      <c r="G409" s="5">
        <v>2</v>
      </c>
      <c r="H409" s="5">
        <v>3</v>
      </c>
      <c r="I409" s="5">
        <v>4</v>
      </c>
      <c r="J409" s="5">
        <v>5</v>
      </c>
      <c r="K409" s="5">
        <v>6</v>
      </c>
      <c r="L409" s="5"/>
      <c r="M409" s="22"/>
      <c r="N409" s="18"/>
      <c r="O409" s="35"/>
      <c r="P409" s="23"/>
      <c r="Q409" s="24">
        <f>SUM(P410:P413)/7.5*10</f>
        <v>0</v>
      </c>
    </row>
    <row r="410" spans="2:17" ht="12.75">
      <c r="B410" s="10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22">
        <f>((SUM(F410:K410)-MAX(F410:K410)-MIN(F410:K410)))/4</f>
        <v>0</v>
      </c>
      <c r="N410" s="36">
        <v>1.6</v>
      </c>
      <c r="O410" s="35"/>
      <c r="P410" s="23">
        <f>M410*N410</f>
        <v>0</v>
      </c>
      <c r="Q410" s="5"/>
    </row>
    <row r="411" spans="2:17" ht="12.75">
      <c r="B411" s="10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22">
        <f>((SUM(F411:K411)-MAX(F411:K411)-MIN(F411:K411)))/4</f>
        <v>0</v>
      </c>
      <c r="N411" s="37">
        <v>2</v>
      </c>
      <c r="O411" s="35"/>
      <c r="P411" s="23">
        <f>M411*N411</f>
        <v>0</v>
      </c>
      <c r="Q411" s="5"/>
    </row>
    <row r="412" spans="2:17" ht="12.75">
      <c r="B412" s="10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22">
        <f>((SUM(F412:K412)-MAX(F412:K412)-MIN(F412:K412)))/4</f>
        <v>0</v>
      </c>
      <c r="N412" s="36">
        <v>1.8</v>
      </c>
      <c r="O412" s="35"/>
      <c r="P412" s="23">
        <f>M412*N412</f>
        <v>0</v>
      </c>
      <c r="Q412" s="5"/>
    </row>
    <row r="413" spans="2:17" ht="13.5" thickBot="1">
      <c r="B413" s="10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22">
        <f>((SUM(F413:K413)-MAX(F413:K413)-MIN(F413:K413)))/4</f>
        <v>0</v>
      </c>
      <c r="N413" s="70">
        <v>2.1</v>
      </c>
      <c r="O413" s="35"/>
      <c r="P413" s="23">
        <f>M413*N413</f>
        <v>0</v>
      </c>
      <c r="Q413" s="5"/>
    </row>
    <row r="414" spans="2:17" ht="12.75">
      <c r="B414" s="110">
        <f>B409+1</f>
        <v>78</v>
      </c>
      <c r="C414" s="146"/>
      <c r="D414" s="147"/>
      <c r="E414" s="142"/>
      <c r="F414" s="114">
        <v>1</v>
      </c>
      <c r="G414" s="114">
        <v>2</v>
      </c>
      <c r="H414" s="114">
        <v>3</v>
      </c>
      <c r="I414" s="114">
        <v>4</v>
      </c>
      <c r="J414" s="114">
        <v>5</v>
      </c>
      <c r="K414" s="114">
        <v>6</v>
      </c>
      <c r="L414" s="114"/>
      <c r="M414" s="115"/>
      <c r="N414" s="116"/>
      <c r="O414" s="117"/>
      <c r="P414" s="118"/>
      <c r="Q414" s="24">
        <f>SUM(P415:P418)/7.5*10</f>
        <v>0</v>
      </c>
    </row>
    <row r="415" spans="2:17" ht="12.75">
      <c r="B415" s="10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22">
        <f>((SUM(F415:K415)-MAX(F415:K415)-MIN(F415:K415)))/4</f>
        <v>0</v>
      </c>
      <c r="N415" s="36">
        <v>1.6</v>
      </c>
      <c r="O415" s="35"/>
      <c r="P415" s="23">
        <f>M415*N415</f>
        <v>0</v>
      </c>
      <c r="Q415" s="5"/>
    </row>
    <row r="416" spans="2:17" ht="12.75">
      <c r="B416" s="10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22">
        <f>((SUM(F416:K416)-MAX(F416:K416)-MIN(F416:K416)))/4</f>
        <v>0</v>
      </c>
      <c r="N416" s="37">
        <v>2</v>
      </c>
      <c r="O416" s="35"/>
      <c r="P416" s="23">
        <f>M416*N416</f>
        <v>0</v>
      </c>
      <c r="Q416" s="5"/>
    </row>
    <row r="417" spans="2:17" ht="12.75">
      <c r="B417" s="10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22">
        <f>((SUM(F417:K417)-MAX(F417:K417)-MIN(F417:K417)))/4</f>
        <v>0</v>
      </c>
      <c r="N417" s="36">
        <v>1.8</v>
      </c>
      <c r="O417" s="35"/>
      <c r="P417" s="23">
        <f>M417*N417</f>
        <v>0</v>
      </c>
      <c r="Q417" s="5"/>
    </row>
    <row r="418" spans="2:17" ht="13.5" thickBot="1">
      <c r="B418" s="109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6">
        <f>((SUM(F418:K418)-MAX(F418:K418)-MIN(F418:K418)))/4</f>
        <v>0</v>
      </c>
      <c r="N418" s="70">
        <v>2.1</v>
      </c>
      <c r="O418" s="47"/>
      <c r="P418" s="48">
        <f>M418*N418</f>
        <v>0</v>
      </c>
      <c r="Q418" s="45"/>
    </row>
    <row r="419" spans="2:17" ht="12.75">
      <c r="B419" s="69">
        <f>B414+1</f>
        <v>79</v>
      </c>
      <c r="C419" s="140"/>
      <c r="D419" s="141"/>
      <c r="E419" s="142"/>
      <c r="F419" s="5">
        <v>1</v>
      </c>
      <c r="G419" s="5">
        <v>2</v>
      </c>
      <c r="H419" s="5">
        <v>3</v>
      </c>
      <c r="I419" s="5">
        <v>4</v>
      </c>
      <c r="J419" s="5">
        <v>5</v>
      </c>
      <c r="K419" s="5">
        <v>6</v>
      </c>
      <c r="L419" s="5"/>
      <c r="M419" s="22"/>
      <c r="N419" s="18"/>
      <c r="O419" s="35"/>
      <c r="P419" s="23"/>
      <c r="Q419" s="24">
        <f>SUM(P420:P423)/7.5*10</f>
        <v>0</v>
      </c>
    </row>
    <row r="420" spans="2:17" ht="12.75">
      <c r="B420" s="10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22">
        <f>((SUM(F420:K420)-MAX(F420:K420)-MIN(F420:K420)))/4</f>
        <v>0</v>
      </c>
      <c r="N420" s="36">
        <v>1.6</v>
      </c>
      <c r="O420" s="35"/>
      <c r="P420" s="23">
        <f>M420*N420</f>
        <v>0</v>
      </c>
      <c r="Q420" s="5"/>
    </row>
    <row r="421" spans="2:17" ht="12.75">
      <c r="B421" s="10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22">
        <f>((SUM(F421:K421)-MAX(F421:K421)-MIN(F421:K421)))/4</f>
        <v>0</v>
      </c>
      <c r="N421" s="37">
        <v>2</v>
      </c>
      <c r="O421" s="35"/>
      <c r="P421" s="23">
        <f>M421*N421</f>
        <v>0</v>
      </c>
      <c r="Q421" s="5"/>
    </row>
    <row r="422" spans="2:17" ht="12.75">
      <c r="B422" s="10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22">
        <f>((SUM(F422:K422)-MAX(F422:K422)-MIN(F422:K422)))/4</f>
        <v>0</v>
      </c>
      <c r="N422" s="36">
        <v>1.8</v>
      </c>
      <c r="O422" s="35"/>
      <c r="P422" s="23">
        <f>M422*N422</f>
        <v>0</v>
      </c>
      <c r="Q422" s="5"/>
    </row>
    <row r="423" spans="2:17" ht="13.5" thickBot="1">
      <c r="B423" s="109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6">
        <f>((SUM(F423:K423)-MAX(F423:K423)-MIN(F423:K423)))/4</f>
        <v>0</v>
      </c>
      <c r="N423" s="70">
        <v>2.1</v>
      </c>
      <c r="O423" s="47"/>
      <c r="P423" s="48">
        <f>M423*N423</f>
        <v>0</v>
      </c>
      <c r="Q423" s="45"/>
    </row>
    <row r="424" spans="2:17" ht="12.75">
      <c r="B424" s="69">
        <f>B419+1</f>
        <v>80</v>
      </c>
      <c r="C424" s="154"/>
      <c r="D424" s="150"/>
      <c r="E424" s="151"/>
      <c r="F424" s="5">
        <v>1</v>
      </c>
      <c r="G424" s="5">
        <v>2</v>
      </c>
      <c r="H424" s="5">
        <v>3</v>
      </c>
      <c r="I424" s="5">
        <v>4</v>
      </c>
      <c r="J424" s="5">
        <v>5</v>
      </c>
      <c r="K424" s="5">
        <v>6</v>
      </c>
      <c r="L424" s="5"/>
      <c r="M424" s="22"/>
      <c r="N424" s="18"/>
      <c r="O424" s="35"/>
      <c r="P424" s="23"/>
      <c r="Q424" s="24">
        <f>SUM(P425:P428)/7.5*10</f>
        <v>0</v>
      </c>
    </row>
    <row r="425" spans="2:17" ht="12.75">
      <c r="B425" s="10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22">
        <f>((SUM(F425:K425)-MAX(F425:K425)-MIN(F425:K425)))/4</f>
        <v>0</v>
      </c>
      <c r="N425" s="36">
        <v>1.6</v>
      </c>
      <c r="O425" s="35"/>
      <c r="P425" s="23">
        <f>M425*N425</f>
        <v>0</v>
      </c>
      <c r="Q425" s="5"/>
    </row>
    <row r="426" spans="2:17" ht="12.75">
      <c r="B426" s="10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22">
        <f>((SUM(F426:K426)-MAX(F426:K426)-MIN(F426:K426)))/4</f>
        <v>0</v>
      </c>
      <c r="N426" s="37">
        <v>2</v>
      </c>
      <c r="O426" s="35"/>
      <c r="P426" s="23">
        <f>M426*N426</f>
        <v>0</v>
      </c>
      <c r="Q426" s="5"/>
    </row>
    <row r="427" spans="2:17" ht="12.75">
      <c r="B427" s="10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22">
        <f>((SUM(F427:K427)-MAX(F427:K427)-MIN(F427:K427)))/4</f>
        <v>0</v>
      </c>
      <c r="N427" s="36">
        <v>1.8</v>
      </c>
      <c r="O427" s="35"/>
      <c r="P427" s="23">
        <f>M427*N427</f>
        <v>0</v>
      </c>
      <c r="Q427" s="5"/>
    </row>
    <row r="428" spans="2:17" ht="13.5" thickBot="1">
      <c r="B428" s="10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22">
        <f>((SUM(F428:K428)-MAX(F428:K428)-MIN(F428:K428)))/4</f>
        <v>0</v>
      </c>
      <c r="N428" s="70">
        <v>2.1</v>
      </c>
      <c r="O428" s="35"/>
      <c r="P428" s="23">
        <f>M428*N428</f>
        <v>0</v>
      </c>
      <c r="Q428" s="5"/>
    </row>
    <row r="429" spans="2:17" ht="12.75">
      <c r="B429" s="110">
        <f>B424+1</f>
        <v>81</v>
      </c>
      <c r="C429" s="145"/>
      <c r="D429" s="139"/>
      <c r="E429" s="142"/>
      <c r="F429" s="114">
        <v>1</v>
      </c>
      <c r="G429" s="114">
        <v>2</v>
      </c>
      <c r="H429" s="114">
        <v>3</v>
      </c>
      <c r="I429" s="114">
        <v>4</v>
      </c>
      <c r="J429" s="114">
        <v>5</v>
      </c>
      <c r="K429" s="114">
        <v>6</v>
      </c>
      <c r="L429" s="114"/>
      <c r="M429" s="119"/>
      <c r="N429" s="120"/>
      <c r="O429" s="121"/>
      <c r="P429" s="122"/>
      <c r="Q429" s="24">
        <f>SUM(P430:P433)/7.5*10</f>
        <v>0</v>
      </c>
    </row>
    <row r="430" spans="2:17" ht="12.75">
      <c r="B430" s="10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22">
        <f>((SUM(F430:K430)-MAX(F430:K430)-MIN(F430:K430)))/4</f>
        <v>0</v>
      </c>
      <c r="N430" s="36">
        <v>1.6</v>
      </c>
      <c r="O430" s="35"/>
      <c r="P430" s="23">
        <f>M430*N430</f>
        <v>0</v>
      </c>
      <c r="Q430" s="5"/>
    </row>
    <row r="431" spans="2:17" ht="12.75">
      <c r="B431" s="10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22">
        <f>((SUM(F431:K431)-MAX(F431:K431)-MIN(F431:K431)))/4</f>
        <v>0</v>
      </c>
      <c r="N431" s="37">
        <v>2</v>
      </c>
      <c r="O431" s="35"/>
      <c r="P431" s="23">
        <f>M431*N431</f>
        <v>0</v>
      </c>
      <c r="Q431" s="5"/>
    </row>
    <row r="432" spans="2:17" ht="12.75">
      <c r="B432" s="10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22">
        <f>((SUM(F432:K432)-MAX(F432:K432)-MIN(F432:K432)))/4</f>
        <v>0</v>
      </c>
      <c r="N432" s="36">
        <v>1.8</v>
      </c>
      <c r="O432" s="35"/>
      <c r="P432" s="23">
        <f>M432*N432</f>
        <v>0</v>
      </c>
      <c r="Q432" s="5"/>
    </row>
    <row r="433" spans="2:17" ht="13.5" thickBot="1">
      <c r="B433" s="109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6">
        <f>((SUM(F433:K433)-MAX(F433:K433)-MIN(F433:K433)))/4</f>
        <v>0</v>
      </c>
      <c r="N433" s="70">
        <v>2.1</v>
      </c>
      <c r="O433" s="47"/>
      <c r="P433" s="48">
        <f>M433*N433</f>
        <v>0</v>
      </c>
      <c r="Q433" s="45"/>
    </row>
    <row r="434" spans="2:17" ht="12.75">
      <c r="B434" s="69">
        <f>B429+1</f>
        <v>82</v>
      </c>
      <c r="C434" s="145"/>
      <c r="D434" s="141"/>
      <c r="E434" s="145"/>
      <c r="F434" s="5">
        <v>1</v>
      </c>
      <c r="G434" s="5">
        <v>2</v>
      </c>
      <c r="H434" s="5">
        <v>3</v>
      </c>
      <c r="I434" s="5">
        <v>4</v>
      </c>
      <c r="J434" s="5">
        <v>5</v>
      </c>
      <c r="K434" s="5">
        <v>6</v>
      </c>
      <c r="L434" s="5"/>
      <c r="M434" s="22"/>
      <c r="N434" s="18"/>
      <c r="O434" s="35"/>
      <c r="P434" s="23"/>
      <c r="Q434" s="24">
        <f>SUM(P435:P438)/7.5*10</f>
        <v>0</v>
      </c>
    </row>
    <row r="435" spans="2:17" ht="12.75">
      <c r="B435" s="10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22">
        <f>((SUM(F435:K435)-MAX(F435:K435)-MIN(F435:K435)))/4</f>
        <v>0</v>
      </c>
      <c r="N435" s="36">
        <v>1.6</v>
      </c>
      <c r="O435" s="35"/>
      <c r="P435" s="23">
        <f>M435*N435</f>
        <v>0</v>
      </c>
      <c r="Q435" s="5"/>
    </row>
    <row r="436" spans="2:17" ht="12.75">
      <c r="B436" s="10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22">
        <f>((SUM(F436:K436)-MAX(F436:K436)-MIN(F436:K436)))/4</f>
        <v>0</v>
      </c>
      <c r="N436" s="37">
        <v>2</v>
      </c>
      <c r="O436" s="35"/>
      <c r="P436" s="23">
        <f>M436*N436</f>
        <v>0</v>
      </c>
      <c r="Q436" s="5"/>
    </row>
    <row r="437" spans="2:17" ht="12.75">
      <c r="B437" s="10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22">
        <f>((SUM(F437:K437)-MAX(F437:K437)-MIN(F437:K437)))/4</f>
        <v>0</v>
      </c>
      <c r="N437" s="36">
        <v>1.8</v>
      </c>
      <c r="O437" s="35"/>
      <c r="P437" s="23">
        <f>M437*N437</f>
        <v>0</v>
      </c>
      <c r="Q437" s="5"/>
    </row>
    <row r="438" spans="2:17" ht="13.5" thickBot="1">
      <c r="B438" s="10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22">
        <f>((SUM(F438:K438)-MAX(F438:K438)-MIN(F438:K438)))/4</f>
        <v>0</v>
      </c>
      <c r="N438" s="70">
        <v>2.1</v>
      </c>
      <c r="O438" s="35"/>
      <c r="P438" s="23">
        <f>M438*N438</f>
        <v>0</v>
      </c>
      <c r="Q438" s="5"/>
    </row>
    <row r="439" spans="2:17" ht="12.75">
      <c r="B439" s="110">
        <f>B434+1</f>
        <v>83</v>
      </c>
      <c r="C439" s="145"/>
      <c r="D439" s="141"/>
      <c r="E439" s="142"/>
      <c r="F439" s="114">
        <v>1</v>
      </c>
      <c r="G439" s="114">
        <v>2</v>
      </c>
      <c r="H439" s="114">
        <v>3</v>
      </c>
      <c r="I439" s="114">
        <v>4</v>
      </c>
      <c r="J439" s="114">
        <v>5</v>
      </c>
      <c r="K439" s="114">
        <v>6</v>
      </c>
      <c r="L439" s="114"/>
      <c r="M439" s="115"/>
      <c r="N439" s="116"/>
      <c r="O439" s="117"/>
      <c r="P439" s="118"/>
      <c r="Q439" s="24">
        <f>SUM(P440:P443)/7.5*10</f>
        <v>0</v>
      </c>
    </row>
    <row r="440" spans="2:17" ht="12.75">
      <c r="B440" s="10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22">
        <f>((SUM(F440:K440)-MAX(F440:K440)-MIN(F440:K440)))/4</f>
        <v>0</v>
      </c>
      <c r="N440" s="36">
        <v>1.6</v>
      </c>
      <c r="O440" s="35"/>
      <c r="P440" s="23">
        <f>M440*N440</f>
        <v>0</v>
      </c>
      <c r="Q440" s="5"/>
    </row>
    <row r="441" spans="2:17" ht="12.75">
      <c r="B441" s="10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22">
        <f>((SUM(F441:K441)-MAX(F441:K441)-MIN(F441:K441)))/4</f>
        <v>0</v>
      </c>
      <c r="N441" s="37">
        <v>2</v>
      </c>
      <c r="O441" s="35"/>
      <c r="P441" s="23">
        <f>M441*N441</f>
        <v>0</v>
      </c>
      <c r="Q441" s="5"/>
    </row>
    <row r="442" spans="2:17" ht="12.75">
      <c r="B442" s="10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22">
        <f>((SUM(F442:K442)-MAX(F442:K442)-MIN(F442:K442)))/4</f>
        <v>0</v>
      </c>
      <c r="N442" s="36">
        <v>1.8</v>
      </c>
      <c r="O442" s="35"/>
      <c r="P442" s="23">
        <f>M442*N442</f>
        <v>0</v>
      </c>
      <c r="Q442" s="5"/>
    </row>
    <row r="443" spans="2:17" ht="13.5" thickBot="1">
      <c r="B443" s="109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6">
        <f>((SUM(F443:K443)-MAX(F443:K443)-MIN(F443:K443)))/4</f>
        <v>0</v>
      </c>
      <c r="N443" s="70">
        <v>2.1</v>
      </c>
      <c r="O443" s="47"/>
      <c r="P443" s="48">
        <f>M443*N443</f>
        <v>0</v>
      </c>
      <c r="Q443" s="45"/>
    </row>
    <row r="444" spans="2:17" ht="12.75">
      <c r="B444" s="69">
        <f>B439+1</f>
        <v>84</v>
      </c>
      <c r="C444" s="140"/>
      <c r="D444" s="141"/>
      <c r="E444" s="142"/>
      <c r="F444" s="5">
        <v>1</v>
      </c>
      <c r="G444" s="5">
        <v>2</v>
      </c>
      <c r="H444" s="5">
        <v>3</v>
      </c>
      <c r="I444" s="5">
        <v>4</v>
      </c>
      <c r="J444" s="5">
        <v>5</v>
      </c>
      <c r="K444" s="5">
        <v>6</v>
      </c>
      <c r="L444" s="5"/>
      <c r="M444" s="22"/>
      <c r="N444" s="18"/>
      <c r="O444" s="35"/>
      <c r="P444" s="23"/>
      <c r="Q444" s="24">
        <f>SUM(P445:P448)/7.5*10</f>
        <v>0</v>
      </c>
    </row>
    <row r="445" spans="2:17" ht="12.75">
      <c r="B445" s="10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22">
        <f>((SUM(F445:K445)-MAX(F445:K445)-MIN(F445:K445)))/4</f>
        <v>0</v>
      </c>
      <c r="N445" s="36">
        <v>1.6</v>
      </c>
      <c r="O445" s="35"/>
      <c r="P445" s="23">
        <f>M445*N445</f>
        <v>0</v>
      </c>
      <c r="Q445" s="5"/>
    </row>
    <row r="446" spans="2:17" ht="12.75">
      <c r="B446" s="10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22">
        <f>((SUM(F446:K446)-MAX(F446:K446)-MIN(F446:K446)))/4</f>
        <v>0</v>
      </c>
      <c r="N446" s="37">
        <v>2</v>
      </c>
      <c r="O446" s="35"/>
      <c r="P446" s="23">
        <f>M446*N446</f>
        <v>0</v>
      </c>
      <c r="Q446" s="5"/>
    </row>
    <row r="447" spans="2:17" ht="12.75">
      <c r="B447" s="10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22">
        <f>((SUM(F447:K447)-MAX(F447:K447)-MIN(F447:K447)))/4</f>
        <v>0</v>
      </c>
      <c r="N447" s="36">
        <v>1.8</v>
      </c>
      <c r="O447" s="35"/>
      <c r="P447" s="23">
        <f>M447*N447</f>
        <v>0</v>
      </c>
      <c r="Q447" s="5"/>
    </row>
    <row r="448" spans="2:17" ht="13.5" thickBot="1">
      <c r="B448" s="109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6">
        <f>((SUM(F448:K448)-MAX(F448:K448)-MIN(F448:K448)))/4</f>
        <v>0</v>
      </c>
      <c r="N448" s="70">
        <v>2.1</v>
      </c>
      <c r="O448" s="47"/>
      <c r="P448" s="48">
        <f>M448*N448</f>
        <v>0</v>
      </c>
      <c r="Q448" s="45"/>
    </row>
    <row r="449" spans="2:17" ht="12.75">
      <c r="B449" s="69">
        <f>B444+1</f>
        <v>85</v>
      </c>
      <c r="C449" s="146"/>
      <c r="D449" s="150"/>
      <c r="E449" s="152"/>
      <c r="F449" s="5">
        <v>1</v>
      </c>
      <c r="G449" s="5">
        <v>2</v>
      </c>
      <c r="H449" s="5">
        <v>3</v>
      </c>
      <c r="I449" s="5">
        <v>4</v>
      </c>
      <c r="J449" s="5">
        <v>5</v>
      </c>
      <c r="K449" s="5">
        <v>6</v>
      </c>
      <c r="L449" s="5"/>
      <c r="M449" s="22"/>
      <c r="N449" s="18"/>
      <c r="O449" s="35"/>
      <c r="P449" s="23"/>
      <c r="Q449" s="24">
        <f>SUM(P450:P453)/7.5*10</f>
        <v>0</v>
      </c>
    </row>
    <row r="450" spans="2:17" ht="12.75">
      <c r="B450" s="10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22">
        <f>((SUM(F450:K450)-MAX(F450:K450)-MIN(F450:K450)))/4</f>
        <v>0</v>
      </c>
      <c r="N450" s="36">
        <v>1.6</v>
      </c>
      <c r="O450" s="35"/>
      <c r="P450" s="23">
        <f>M450*N450</f>
        <v>0</v>
      </c>
      <c r="Q450" s="5"/>
    </row>
    <row r="451" spans="2:17" ht="12.75">
      <c r="B451" s="10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22">
        <f>((SUM(F451:K451)-MAX(F451:K451)-MIN(F451:K451)))/4</f>
        <v>0</v>
      </c>
      <c r="N451" s="37">
        <v>2</v>
      </c>
      <c r="O451" s="35"/>
      <c r="P451" s="23">
        <f>M451*N451</f>
        <v>0</v>
      </c>
      <c r="Q451" s="5"/>
    </row>
    <row r="452" spans="2:17" ht="12.75">
      <c r="B452" s="10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22">
        <f>((SUM(F452:K452)-MAX(F452:K452)-MIN(F452:K452)))/4</f>
        <v>0</v>
      </c>
      <c r="N452" s="36">
        <v>1.8</v>
      </c>
      <c r="O452" s="35"/>
      <c r="P452" s="23">
        <f>M452*N452</f>
        <v>0</v>
      </c>
      <c r="Q452" s="5"/>
    </row>
    <row r="453" spans="2:17" ht="13.5" thickBot="1">
      <c r="B453" s="10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22">
        <f>((SUM(F453:K453)-MAX(F453:K453)-MIN(F453:K453)))/4</f>
        <v>0</v>
      </c>
      <c r="N453" s="70">
        <v>2.1</v>
      </c>
      <c r="O453" s="35"/>
      <c r="P453" s="23">
        <f>M453*N453</f>
        <v>0</v>
      </c>
      <c r="Q453" s="5"/>
    </row>
    <row r="454" spans="2:17" ht="12.75">
      <c r="B454" s="110">
        <f>B449+1</f>
        <v>86</v>
      </c>
      <c r="C454" s="145"/>
      <c r="D454" s="139"/>
      <c r="E454" s="142"/>
      <c r="F454" s="114">
        <v>1</v>
      </c>
      <c r="G454" s="114">
        <v>2</v>
      </c>
      <c r="H454" s="114">
        <v>3</v>
      </c>
      <c r="I454" s="114">
        <v>4</v>
      </c>
      <c r="J454" s="114">
        <v>5</v>
      </c>
      <c r="K454" s="114">
        <v>6</v>
      </c>
      <c r="L454" s="114"/>
      <c r="M454" s="119"/>
      <c r="N454" s="120"/>
      <c r="O454" s="121"/>
      <c r="P454" s="122"/>
      <c r="Q454" s="24">
        <f>SUM(P455:P458)/7.5*10</f>
        <v>0</v>
      </c>
    </row>
    <row r="455" spans="2:17" ht="12.75">
      <c r="B455" s="10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22">
        <f>((SUM(F455:K455)-MAX(F455:K455)-MIN(F455:K455)))/4</f>
        <v>0</v>
      </c>
      <c r="N455" s="36">
        <v>1.6</v>
      </c>
      <c r="O455" s="35"/>
      <c r="P455" s="23">
        <f>M455*N455</f>
        <v>0</v>
      </c>
      <c r="Q455" s="5"/>
    </row>
    <row r="456" spans="2:17" ht="12.75">
      <c r="B456" s="10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22">
        <f>((SUM(F456:K456)-MAX(F456:K456)-MIN(F456:K456)))/4</f>
        <v>0</v>
      </c>
      <c r="N456" s="37">
        <v>2</v>
      </c>
      <c r="O456" s="35"/>
      <c r="P456" s="23">
        <f>M456*N456</f>
        <v>0</v>
      </c>
      <c r="Q456" s="5"/>
    </row>
    <row r="457" spans="2:17" ht="12.75">
      <c r="B457" s="10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22">
        <f>((SUM(F457:K457)-MAX(F457:K457)-MIN(F457:K457)))/4</f>
        <v>0</v>
      </c>
      <c r="N457" s="36">
        <v>1.8</v>
      </c>
      <c r="O457" s="35"/>
      <c r="P457" s="23">
        <f>M457*N457</f>
        <v>0</v>
      </c>
      <c r="Q457" s="5"/>
    </row>
    <row r="458" spans="2:17" ht="13.5" thickBot="1">
      <c r="B458" s="109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6">
        <f>((SUM(F458:K458)-MAX(F458:K458)-MIN(F458:K458)))/4</f>
        <v>0</v>
      </c>
      <c r="N458" s="70">
        <v>2.1</v>
      </c>
      <c r="O458" s="47"/>
      <c r="P458" s="48">
        <f>M458*N458</f>
        <v>0</v>
      </c>
      <c r="Q458" s="45"/>
    </row>
    <row r="459" spans="2:17" ht="12.75">
      <c r="B459" s="69">
        <f>B454+1</f>
        <v>87</v>
      </c>
      <c r="C459" s="140"/>
      <c r="D459" s="141"/>
      <c r="E459" s="142"/>
      <c r="F459" s="5">
        <v>1</v>
      </c>
      <c r="G459" s="5">
        <v>2</v>
      </c>
      <c r="H459" s="5">
        <v>3</v>
      </c>
      <c r="I459" s="5">
        <v>4</v>
      </c>
      <c r="J459" s="5">
        <v>5</v>
      </c>
      <c r="K459" s="5">
        <v>6</v>
      </c>
      <c r="L459" s="5"/>
      <c r="M459" s="22"/>
      <c r="N459" s="18"/>
      <c r="O459" s="35"/>
      <c r="P459" s="23"/>
      <c r="Q459" s="24">
        <f>SUM(P460:P463)/7.5*10</f>
        <v>0</v>
      </c>
    </row>
    <row r="460" spans="2:17" ht="12.75">
      <c r="B460" s="10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22">
        <f>((SUM(F460:K460)-MAX(F460:K460)-MIN(F460:K460)))/4</f>
        <v>0</v>
      </c>
      <c r="N460" s="36">
        <v>1.6</v>
      </c>
      <c r="O460" s="35"/>
      <c r="P460" s="23">
        <f>M460*N460</f>
        <v>0</v>
      </c>
      <c r="Q460" s="5"/>
    </row>
    <row r="461" spans="2:17" ht="12.75">
      <c r="B461" s="10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22">
        <f>((SUM(F461:K461)-MAX(F461:K461)-MIN(F461:K461)))/4</f>
        <v>0</v>
      </c>
      <c r="N461" s="37">
        <v>2</v>
      </c>
      <c r="O461" s="35"/>
      <c r="P461" s="23">
        <f>M461*N461</f>
        <v>0</v>
      </c>
      <c r="Q461" s="5"/>
    </row>
    <row r="462" spans="2:17" ht="12.75">
      <c r="B462" s="10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22">
        <f>((SUM(F462:K462)-MAX(F462:K462)-MIN(F462:K462)))/4</f>
        <v>0</v>
      </c>
      <c r="N462" s="36">
        <v>1.8</v>
      </c>
      <c r="O462" s="35"/>
      <c r="P462" s="23">
        <f>M462*N462</f>
        <v>0</v>
      </c>
      <c r="Q462" s="5"/>
    </row>
    <row r="463" spans="2:17" ht="13.5" thickBot="1">
      <c r="B463" s="10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22">
        <f>((SUM(F463:K463)-MAX(F463:K463)-MIN(F463:K463)))/4</f>
        <v>0</v>
      </c>
      <c r="N463" s="70">
        <v>2.1</v>
      </c>
      <c r="O463" s="35"/>
      <c r="P463" s="23">
        <f>M463*N463</f>
        <v>0</v>
      </c>
      <c r="Q463" s="5"/>
    </row>
    <row r="464" spans="2:17" ht="12.75">
      <c r="B464" s="110">
        <f>B459+1</f>
        <v>88</v>
      </c>
      <c r="C464" s="146"/>
      <c r="D464" s="150"/>
      <c r="E464" s="152"/>
      <c r="F464" s="114">
        <v>1</v>
      </c>
      <c r="G464" s="114">
        <v>2</v>
      </c>
      <c r="H464" s="114">
        <v>3</v>
      </c>
      <c r="I464" s="114">
        <v>4</v>
      </c>
      <c r="J464" s="114">
        <v>5</v>
      </c>
      <c r="K464" s="114">
        <v>6</v>
      </c>
      <c r="L464" s="114"/>
      <c r="M464" s="115"/>
      <c r="N464" s="116"/>
      <c r="O464" s="117"/>
      <c r="P464" s="118"/>
      <c r="Q464" s="24">
        <f>SUM(P465:P468)/7.5*10</f>
        <v>0</v>
      </c>
    </row>
    <row r="465" spans="2:17" ht="12.75">
      <c r="B465" s="10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22">
        <f>((SUM(F465:K465)-MAX(F465:K465)-MIN(F465:K465)))/4</f>
        <v>0</v>
      </c>
      <c r="N465" s="36">
        <v>1.6</v>
      </c>
      <c r="O465" s="35"/>
      <c r="P465" s="23">
        <f>M465*N465</f>
        <v>0</v>
      </c>
      <c r="Q465" s="5"/>
    </row>
    <row r="466" spans="2:17" ht="12.75">
      <c r="B466" s="10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22">
        <f>((SUM(F466:K466)-MAX(F466:K466)-MIN(F466:K466)))/4</f>
        <v>0</v>
      </c>
      <c r="N466" s="37">
        <v>2</v>
      </c>
      <c r="O466" s="35"/>
      <c r="P466" s="23">
        <f>M466*N466</f>
        <v>0</v>
      </c>
      <c r="Q466" s="5"/>
    </row>
    <row r="467" spans="2:17" ht="12.75">
      <c r="B467" s="10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22">
        <f>((SUM(F467:K467)-MAX(F467:K467)-MIN(F467:K467)))/4</f>
        <v>0</v>
      </c>
      <c r="N467" s="36">
        <v>1.8</v>
      </c>
      <c r="O467" s="35"/>
      <c r="P467" s="23">
        <f>M467*N467</f>
        <v>0</v>
      </c>
      <c r="Q467" s="5"/>
    </row>
    <row r="468" spans="2:17" ht="13.5" thickBot="1">
      <c r="B468" s="109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6">
        <f>((SUM(F468:K468)-MAX(F468:K468)-MIN(F468:K468)))/4</f>
        <v>0</v>
      </c>
      <c r="N468" s="70">
        <v>2.1</v>
      </c>
      <c r="O468" s="47"/>
      <c r="P468" s="48">
        <f>M468*N468</f>
        <v>0</v>
      </c>
      <c r="Q468" s="45"/>
    </row>
    <row r="469" spans="2:17" ht="12.75">
      <c r="B469" s="69">
        <f>B464+1</f>
        <v>89</v>
      </c>
      <c r="C469" s="145"/>
      <c r="D469" s="141"/>
      <c r="E469" s="142"/>
      <c r="F469" s="5">
        <v>1</v>
      </c>
      <c r="G469" s="5">
        <v>2</v>
      </c>
      <c r="H469" s="5">
        <v>3</v>
      </c>
      <c r="I469" s="5">
        <v>4</v>
      </c>
      <c r="J469" s="5">
        <v>5</v>
      </c>
      <c r="K469" s="5">
        <v>6</v>
      </c>
      <c r="L469" s="5"/>
      <c r="M469" s="22"/>
      <c r="N469" s="18"/>
      <c r="O469" s="35"/>
      <c r="P469" s="23"/>
      <c r="Q469" s="24">
        <f>SUM(P470:P473)/7.5*10</f>
        <v>0</v>
      </c>
    </row>
    <row r="470" spans="2:17" ht="12.75">
      <c r="B470" s="10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22">
        <f>((SUM(F470:K470)-MAX(F470:K470)-MIN(F470:K470)))/4</f>
        <v>0</v>
      </c>
      <c r="N470" s="36">
        <v>1.6</v>
      </c>
      <c r="O470" s="35"/>
      <c r="P470" s="23">
        <f>M470*N470</f>
        <v>0</v>
      </c>
      <c r="Q470" s="5"/>
    </row>
    <row r="471" spans="2:17" ht="12.75">
      <c r="B471" s="10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22">
        <f>((SUM(F471:K471)-MAX(F471:K471)-MIN(F471:K471)))/4</f>
        <v>0</v>
      </c>
      <c r="N471" s="37">
        <v>2</v>
      </c>
      <c r="O471" s="35"/>
      <c r="P471" s="23">
        <f>M471*N471</f>
        <v>0</v>
      </c>
      <c r="Q471" s="5"/>
    </row>
    <row r="472" spans="2:17" ht="12.75">
      <c r="B472" s="10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22">
        <f>((SUM(F472:K472)-MAX(F472:K472)-MIN(F472:K472)))/4</f>
        <v>0</v>
      </c>
      <c r="N472" s="36">
        <v>1.8</v>
      </c>
      <c r="O472" s="35"/>
      <c r="P472" s="23">
        <f>M472*N472</f>
        <v>0</v>
      </c>
      <c r="Q472" s="5"/>
    </row>
    <row r="473" spans="2:17" ht="13.5" thickBot="1">
      <c r="B473" s="109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6">
        <f>((SUM(F473:K473)-MAX(F473:K473)-MIN(F473:K473)))/4</f>
        <v>0</v>
      </c>
      <c r="N473" s="70">
        <v>2.1</v>
      </c>
      <c r="O473" s="47"/>
      <c r="P473" s="48">
        <f>M473*N473</f>
        <v>0</v>
      </c>
      <c r="Q473" s="45"/>
    </row>
    <row r="474" spans="2:17" ht="12.75">
      <c r="B474" s="69">
        <f>B469+1</f>
        <v>90</v>
      </c>
      <c r="C474" s="154"/>
      <c r="D474" s="150"/>
      <c r="E474" s="151"/>
      <c r="F474" s="5">
        <v>1</v>
      </c>
      <c r="G474" s="5">
        <v>2</v>
      </c>
      <c r="H474" s="5">
        <v>3</v>
      </c>
      <c r="I474" s="5">
        <v>4</v>
      </c>
      <c r="J474" s="5">
        <v>5</v>
      </c>
      <c r="K474" s="5">
        <v>6</v>
      </c>
      <c r="L474" s="5"/>
      <c r="M474" s="22"/>
      <c r="N474" s="18"/>
      <c r="O474" s="35"/>
      <c r="P474" s="23"/>
      <c r="Q474" s="24">
        <f>SUM(P475:P478)/7.5*10</f>
        <v>0</v>
      </c>
    </row>
    <row r="475" spans="2:17" ht="12.75">
      <c r="B475" s="10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22">
        <f>((SUM(F475:K475)-MAX(F475:K475)-MIN(F475:K475)))/4</f>
        <v>0</v>
      </c>
      <c r="N475" s="36">
        <v>1.6</v>
      </c>
      <c r="O475" s="35"/>
      <c r="P475" s="23">
        <f>M475*N475</f>
        <v>0</v>
      </c>
      <c r="Q475" s="5"/>
    </row>
    <row r="476" spans="2:17" ht="12.75">
      <c r="B476" s="10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22">
        <f>((SUM(F476:K476)-MAX(F476:K476)-MIN(F476:K476)))/4</f>
        <v>0</v>
      </c>
      <c r="N476" s="37">
        <v>2</v>
      </c>
      <c r="O476" s="35"/>
      <c r="P476" s="23">
        <f>M476*N476</f>
        <v>0</v>
      </c>
      <c r="Q476" s="5"/>
    </row>
    <row r="477" spans="2:17" ht="12.75">
      <c r="B477" s="10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22">
        <f>((SUM(F477:K477)-MAX(F477:K477)-MIN(F477:K477)))/4</f>
        <v>0</v>
      </c>
      <c r="N477" s="36">
        <v>1.8</v>
      </c>
      <c r="O477" s="35"/>
      <c r="P477" s="23">
        <f>M477*N477</f>
        <v>0</v>
      </c>
      <c r="Q477" s="5"/>
    </row>
    <row r="478" spans="2:17" ht="13.5" thickBot="1">
      <c r="B478" s="10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22">
        <f>((SUM(F478:K478)-MAX(F478:K478)-MIN(F478:K478)))/4</f>
        <v>0</v>
      </c>
      <c r="N478" s="70">
        <v>2.1</v>
      </c>
      <c r="O478" s="35"/>
      <c r="P478" s="23">
        <f>M478*N478</f>
        <v>0</v>
      </c>
      <c r="Q478" s="5"/>
    </row>
    <row r="479" spans="2:17" ht="12.75">
      <c r="B479" s="110">
        <f>B474+1</f>
        <v>91</v>
      </c>
      <c r="C479" s="145"/>
      <c r="D479" s="153"/>
      <c r="E479" s="142"/>
      <c r="F479" s="114">
        <v>1</v>
      </c>
      <c r="G479" s="114">
        <v>2</v>
      </c>
      <c r="H479" s="114">
        <v>3</v>
      </c>
      <c r="I479" s="114">
        <v>4</v>
      </c>
      <c r="J479" s="114">
        <v>5</v>
      </c>
      <c r="K479" s="114">
        <v>6</v>
      </c>
      <c r="L479" s="114"/>
      <c r="M479" s="119"/>
      <c r="N479" s="120"/>
      <c r="O479" s="121"/>
      <c r="P479" s="122"/>
      <c r="Q479" s="24">
        <f>SUM(P480:P483)/7.5*10</f>
        <v>0</v>
      </c>
    </row>
    <row r="480" spans="2:17" ht="12.75">
      <c r="B480" s="10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22">
        <f>((SUM(F480:K480)-MAX(F480:K480)-MIN(F480:K480)))/4</f>
        <v>0</v>
      </c>
      <c r="N480" s="36">
        <v>1.6</v>
      </c>
      <c r="O480" s="35"/>
      <c r="P480" s="23">
        <f>M480*N480</f>
        <v>0</v>
      </c>
      <c r="Q480" s="5"/>
    </row>
    <row r="481" spans="2:17" ht="12.75">
      <c r="B481" s="10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22">
        <f>((SUM(F481:K481)-MAX(F481:K481)-MIN(F481:K481)))/4</f>
        <v>0</v>
      </c>
      <c r="N481" s="37">
        <v>2</v>
      </c>
      <c r="O481" s="35"/>
      <c r="P481" s="23">
        <f>M481*N481</f>
        <v>0</v>
      </c>
      <c r="Q481" s="5"/>
    </row>
    <row r="482" spans="2:17" ht="12.75">
      <c r="B482" s="10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22">
        <f>((SUM(F482:K482)-MAX(F482:K482)-MIN(F482:K482)))/4</f>
        <v>0</v>
      </c>
      <c r="N482" s="36">
        <v>1.8</v>
      </c>
      <c r="O482" s="35"/>
      <c r="P482" s="23">
        <f>M482*N482</f>
        <v>0</v>
      </c>
      <c r="Q482" s="5"/>
    </row>
    <row r="483" spans="2:17" ht="13.5" thickBot="1">
      <c r="B483" s="109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6">
        <f>((SUM(F483:K483)-MAX(F483:K483)-MIN(F483:K483)))/4</f>
        <v>0</v>
      </c>
      <c r="N483" s="70">
        <v>2.1</v>
      </c>
      <c r="O483" s="47"/>
      <c r="P483" s="48">
        <f>M483*N483</f>
        <v>0</v>
      </c>
      <c r="Q483" s="45"/>
    </row>
    <row r="484" spans="2:17" ht="12.75">
      <c r="B484" s="69">
        <f>B479+1</f>
        <v>92</v>
      </c>
      <c r="C484" s="145"/>
      <c r="D484" s="139"/>
      <c r="E484" s="142"/>
      <c r="F484" s="5">
        <v>1</v>
      </c>
      <c r="G484" s="5">
        <v>2</v>
      </c>
      <c r="H484" s="5">
        <v>3</v>
      </c>
      <c r="I484" s="5">
        <v>4</v>
      </c>
      <c r="J484" s="5">
        <v>5</v>
      </c>
      <c r="K484" s="5">
        <v>6</v>
      </c>
      <c r="L484" s="5"/>
      <c r="M484" s="22"/>
      <c r="N484" s="18"/>
      <c r="O484" s="35"/>
      <c r="P484" s="23"/>
      <c r="Q484" s="24">
        <f>SUM(P485:P488)/7.5*10</f>
        <v>0</v>
      </c>
    </row>
    <row r="485" spans="2:17" ht="12.75">
      <c r="B485" s="10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22">
        <f>((SUM(F485:K485)-MAX(F485:K485)-MIN(F485:K485)))/4</f>
        <v>0</v>
      </c>
      <c r="N485" s="36">
        <v>1.6</v>
      </c>
      <c r="O485" s="35"/>
      <c r="P485" s="23">
        <f>M485*N485</f>
        <v>0</v>
      </c>
      <c r="Q485" s="5"/>
    </row>
    <row r="486" spans="2:17" ht="12.75">
      <c r="B486" s="10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22">
        <f>((SUM(F486:K486)-MAX(F486:K486)-MIN(F486:K486)))/4</f>
        <v>0</v>
      </c>
      <c r="N486" s="37">
        <v>2</v>
      </c>
      <c r="O486" s="35"/>
      <c r="P486" s="23">
        <f>M486*N486</f>
        <v>0</v>
      </c>
      <c r="Q486" s="5"/>
    </row>
    <row r="487" spans="2:17" ht="12.75">
      <c r="B487" s="10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22">
        <f>((SUM(F487:K487)-MAX(F487:K487)-MIN(F487:K487)))/4</f>
        <v>0</v>
      </c>
      <c r="N487" s="36">
        <v>1.8</v>
      </c>
      <c r="O487" s="35"/>
      <c r="P487" s="23">
        <f>M487*N487</f>
        <v>0</v>
      </c>
      <c r="Q487" s="5"/>
    </row>
    <row r="488" spans="2:17" ht="13.5" thickBot="1">
      <c r="B488" s="10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22">
        <f>((SUM(F488:K488)-MAX(F488:K488)-MIN(F488:K488)))/4</f>
        <v>0</v>
      </c>
      <c r="N488" s="70">
        <v>2.1</v>
      </c>
      <c r="O488" s="35"/>
      <c r="P488" s="23">
        <f>M488*N488</f>
        <v>0</v>
      </c>
      <c r="Q488" s="5"/>
    </row>
    <row r="489" spans="2:17" ht="12.75">
      <c r="B489" s="110">
        <f>B484+1</f>
        <v>93</v>
      </c>
      <c r="C489" s="143"/>
      <c r="D489" s="139"/>
      <c r="E489" s="144"/>
      <c r="F489" s="114">
        <v>1</v>
      </c>
      <c r="G489" s="114">
        <v>2</v>
      </c>
      <c r="H489" s="114">
        <v>3</v>
      </c>
      <c r="I489" s="114">
        <v>4</v>
      </c>
      <c r="J489" s="114">
        <v>5</v>
      </c>
      <c r="K489" s="114">
        <v>6</v>
      </c>
      <c r="L489" s="114"/>
      <c r="M489" s="115"/>
      <c r="N489" s="116"/>
      <c r="O489" s="117"/>
      <c r="P489" s="118"/>
      <c r="Q489" s="24">
        <f>SUM(P490:P493)/7.5*10</f>
        <v>0</v>
      </c>
    </row>
    <row r="490" spans="2:17" ht="12.75">
      <c r="B490" s="10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22">
        <f>((SUM(F490:K490)-MAX(F490:K490)-MIN(F490:K490)))/4</f>
        <v>0</v>
      </c>
      <c r="N490" s="36">
        <v>1.6</v>
      </c>
      <c r="O490" s="35"/>
      <c r="P490" s="23">
        <f>M490*N490</f>
        <v>0</v>
      </c>
      <c r="Q490" s="5"/>
    </row>
    <row r="491" spans="2:17" ht="12.75">
      <c r="B491" s="10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22">
        <f>((SUM(F491:K491)-MAX(F491:K491)-MIN(F491:K491)))/4</f>
        <v>0</v>
      </c>
      <c r="N491" s="37">
        <v>2</v>
      </c>
      <c r="O491" s="35"/>
      <c r="P491" s="23">
        <f>M491*N491</f>
        <v>0</v>
      </c>
      <c r="Q491" s="5"/>
    </row>
    <row r="492" spans="2:17" ht="12.75">
      <c r="B492" s="10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22">
        <f>((SUM(F492:K492)-MAX(F492:K492)-MIN(F492:K492)))/4</f>
        <v>0</v>
      </c>
      <c r="N492" s="36">
        <v>1.8</v>
      </c>
      <c r="O492" s="35"/>
      <c r="P492" s="23">
        <f>M492*N492</f>
        <v>0</v>
      </c>
      <c r="Q492" s="5"/>
    </row>
    <row r="493" spans="2:17" ht="13.5" thickBot="1">
      <c r="B493" s="109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6">
        <f>((SUM(F493:K493)-MAX(F493:K493)-MIN(F493:K493)))/4</f>
        <v>0</v>
      </c>
      <c r="N493" s="70">
        <v>2.1</v>
      </c>
      <c r="O493" s="47"/>
      <c r="P493" s="48">
        <f>M493*N493</f>
        <v>0</v>
      </c>
      <c r="Q493" s="45"/>
    </row>
    <row r="494" spans="2:17" ht="12.75">
      <c r="B494" s="69">
        <f>B489+1</f>
        <v>94</v>
      </c>
      <c r="C494" s="143"/>
      <c r="D494" s="139"/>
      <c r="E494" s="144"/>
      <c r="F494" s="5">
        <v>1</v>
      </c>
      <c r="G494" s="5">
        <v>2</v>
      </c>
      <c r="H494" s="5">
        <v>3</v>
      </c>
      <c r="I494" s="5">
        <v>4</v>
      </c>
      <c r="J494" s="5">
        <v>5</v>
      </c>
      <c r="K494" s="5">
        <v>6</v>
      </c>
      <c r="L494" s="5"/>
      <c r="M494" s="22"/>
      <c r="N494" s="18"/>
      <c r="O494" s="35"/>
      <c r="P494" s="23"/>
      <c r="Q494" s="24">
        <f>SUM(P495:P498)/7.5*10</f>
        <v>0</v>
      </c>
    </row>
    <row r="495" spans="2:17" ht="12.75">
      <c r="B495" s="10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22">
        <f>((SUM(F495:K495)-MAX(F495:K495)-MIN(F495:K495)))/4</f>
        <v>0</v>
      </c>
      <c r="N495" s="36">
        <v>1.6</v>
      </c>
      <c r="O495" s="35"/>
      <c r="P495" s="23">
        <f>M495*N495</f>
        <v>0</v>
      </c>
      <c r="Q495" s="5"/>
    </row>
    <row r="496" spans="2:17" ht="12.75">
      <c r="B496" s="10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22">
        <f>((SUM(F496:K496)-MAX(F496:K496)-MIN(F496:K496)))/4</f>
        <v>0</v>
      </c>
      <c r="N496" s="37">
        <v>2</v>
      </c>
      <c r="O496" s="35"/>
      <c r="P496" s="23">
        <f>M496*N496</f>
        <v>0</v>
      </c>
      <c r="Q496" s="5"/>
    </row>
    <row r="497" spans="2:17" ht="12.75">
      <c r="B497" s="10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22">
        <f>((SUM(F497:K497)-MAX(F497:K497)-MIN(F497:K497)))/4</f>
        <v>0</v>
      </c>
      <c r="N497" s="36">
        <v>1.8</v>
      </c>
      <c r="O497" s="35"/>
      <c r="P497" s="23">
        <f>M497*N497</f>
        <v>0</v>
      </c>
      <c r="Q497" s="5"/>
    </row>
    <row r="498" spans="2:17" ht="13.5" thickBot="1">
      <c r="B498" s="109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6">
        <f>((SUM(F498:K498)-MAX(F498:K498)-MIN(F498:K498)))/4</f>
        <v>0</v>
      </c>
      <c r="N498" s="70">
        <v>2.1</v>
      </c>
      <c r="O498" s="47"/>
      <c r="P498" s="48">
        <f>M498*N498</f>
        <v>0</v>
      </c>
      <c r="Q498" s="45"/>
    </row>
    <row r="499" spans="2:17" ht="12.75">
      <c r="B499" s="69">
        <f>B494+1</f>
        <v>95</v>
      </c>
      <c r="C499" s="145"/>
      <c r="D499" s="141"/>
      <c r="E499" s="145"/>
      <c r="F499" s="5">
        <v>1</v>
      </c>
      <c r="G499" s="5">
        <v>2</v>
      </c>
      <c r="H499" s="5">
        <v>3</v>
      </c>
      <c r="I499" s="5">
        <v>4</v>
      </c>
      <c r="J499" s="5">
        <v>5</v>
      </c>
      <c r="K499" s="5">
        <v>6</v>
      </c>
      <c r="L499" s="5"/>
      <c r="M499" s="22"/>
      <c r="N499" s="18"/>
      <c r="O499" s="35"/>
      <c r="P499" s="23"/>
      <c r="Q499" s="24">
        <f>SUM(P500:P503)/7.5*10</f>
        <v>0</v>
      </c>
    </row>
    <row r="500" spans="2:17" ht="12.75">
      <c r="B500" s="10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22">
        <f>((SUM(F500:K500)-MAX(F500:K500)-MIN(F500:K500)))/4</f>
        <v>0</v>
      </c>
      <c r="N500" s="36">
        <v>1.6</v>
      </c>
      <c r="O500" s="35"/>
      <c r="P500" s="23">
        <f>M500*N500</f>
        <v>0</v>
      </c>
      <c r="Q500" s="5"/>
    </row>
    <row r="501" spans="2:17" ht="12.75">
      <c r="B501" s="10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22">
        <f>((SUM(F501:K501)-MAX(F501:K501)-MIN(F501:K501)))/4</f>
        <v>0</v>
      </c>
      <c r="N501" s="37">
        <v>2</v>
      </c>
      <c r="O501" s="35"/>
      <c r="P501" s="23">
        <f>M501*N501</f>
        <v>0</v>
      </c>
      <c r="Q501" s="5"/>
    </row>
    <row r="502" spans="2:17" ht="12.75">
      <c r="B502" s="10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22">
        <f>((SUM(F502:K502)-MAX(F502:K502)-MIN(F502:K502)))/4</f>
        <v>0</v>
      </c>
      <c r="N502" s="36">
        <v>1.8</v>
      </c>
      <c r="O502" s="35"/>
      <c r="P502" s="23">
        <f>M502*N502</f>
        <v>0</v>
      </c>
      <c r="Q502" s="5"/>
    </row>
    <row r="503" spans="2:17" ht="13.5" thickBot="1">
      <c r="B503" s="10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22">
        <f>((SUM(F503:K503)-MAX(F503:K503)-MIN(F503:K503)))/4</f>
        <v>0</v>
      </c>
      <c r="N503" s="70">
        <v>2.1</v>
      </c>
      <c r="O503" s="35"/>
      <c r="P503" s="23">
        <f>M503*N503</f>
        <v>0</v>
      </c>
      <c r="Q503" s="5"/>
    </row>
    <row r="504" spans="2:17" ht="12.75">
      <c r="B504" s="110">
        <f>B499+1</f>
        <v>96</v>
      </c>
      <c r="C504" s="145"/>
      <c r="D504" s="139"/>
      <c r="E504" s="142"/>
      <c r="F504" s="114">
        <v>1</v>
      </c>
      <c r="G504" s="114">
        <v>2</v>
      </c>
      <c r="H504" s="114">
        <v>3</v>
      </c>
      <c r="I504" s="114">
        <v>4</v>
      </c>
      <c r="J504" s="114">
        <v>5</v>
      </c>
      <c r="K504" s="114">
        <v>6</v>
      </c>
      <c r="L504" s="114"/>
      <c r="M504" s="119"/>
      <c r="N504" s="120"/>
      <c r="O504" s="121"/>
      <c r="P504" s="122"/>
      <c r="Q504" s="24">
        <f>SUM(P505:P508)/7.5*10</f>
        <v>0</v>
      </c>
    </row>
    <row r="505" spans="2:17" ht="12.75">
      <c r="B505" s="10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22">
        <f>((SUM(F505:K505)-MAX(F505:K505)-MIN(F505:K505)))/4</f>
        <v>0</v>
      </c>
      <c r="N505" s="36">
        <v>1.6</v>
      </c>
      <c r="O505" s="35"/>
      <c r="P505" s="23">
        <f>M505*N505</f>
        <v>0</v>
      </c>
      <c r="Q505" s="5"/>
    </row>
    <row r="506" spans="2:17" ht="12.75">
      <c r="B506" s="10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22">
        <f>((SUM(F506:K506)-MAX(F506:K506)-MIN(F506:K506)))/4</f>
        <v>0</v>
      </c>
      <c r="N506" s="37">
        <v>2</v>
      </c>
      <c r="O506" s="35"/>
      <c r="P506" s="23">
        <f>M506*N506</f>
        <v>0</v>
      </c>
      <c r="Q506" s="5"/>
    </row>
    <row r="507" spans="2:17" ht="12.75">
      <c r="B507" s="10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22">
        <f>((SUM(F507:K507)-MAX(F507:K507)-MIN(F507:K507)))/4</f>
        <v>0</v>
      </c>
      <c r="N507" s="36">
        <v>1.8</v>
      </c>
      <c r="O507" s="35"/>
      <c r="P507" s="23">
        <f>M507*N507</f>
        <v>0</v>
      </c>
      <c r="Q507" s="5"/>
    </row>
    <row r="508" spans="2:17" ht="13.5" thickBot="1">
      <c r="B508" s="109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6">
        <f>((SUM(F508:K508)-MAX(F508:K508)-MIN(F508:K508)))/4</f>
        <v>0</v>
      </c>
      <c r="N508" s="70">
        <v>2.1</v>
      </c>
      <c r="O508" s="47"/>
      <c r="P508" s="48">
        <f>M508*N508</f>
        <v>0</v>
      </c>
      <c r="Q508" s="45"/>
    </row>
    <row r="509" spans="2:17" ht="12.75">
      <c r="B509" s="69">
        <f>B504+1</f>
        <v>97</v>
      </c>
      <c r="C509" s="143"/>
      <c r="D509" s="139"/>
      <c r="E509" s="151"/>
      <c r="F509" s="5">
        <v>1</v>
      </c>
      <c r="G509" s="5">
        <v>2</v>
      </c>
      <c r="H509" s="5">
        <v>3</v>
      </c>
      <c r="I509" s="5">
        <v>4</v>
      </c>
      <c r="J509" s="5">
        <v>5</v>
      </c>
      <c r="K509" s="5">
        <v>6</v>
      </c>
      <c r="L509" s="5"/>
      <c r="M509" s="22"/>
      <c r="N509" s="18"/>
      <c r="O509" s="35"/>
      <c r="P509" s="23"/>
      <c r="Q509" s="24">
        <f>SUM(P510:P513)/7.5*10</f>
        <v>0</v>
      </c>
    </row>
    <row r="510" spans="2:17" ht="12.75">
      <c r="B510" s="10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22">
        <f>((SUM(F510:K510)-MAX(F510:K510)-MIN(F510:K510)))/4</f>
        <v>0</v>
      </c>
      <c r="N510" s="36">
        <v>1.6</v>
      </c>
      <c r="O510" s="35"/>
      <c r="P510" s="23">
        <f>M510*N510</f>
        <v>0</v>
      </c>
      <c r="Q510" s="5"/>
    </row>
    <row r="511" spans="2:17" ht="12.75">
      <c r="B511" s="10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22">
        <f>((SUM(F511:K511)-MAX(F511:K511)-MIN(F511:K511)))/4</f>
        <v>0</v>
      </c>
      <c r="N511" s="37">
        <v>2</v>
      </c>
      <c r="O511" s="35"/>
      <c r="P511" s="23">
        <f>M511*N511</f>
        <v>0</v>
      </c>
      <c r="Q511" s="5"/>
    </row>
    <row r="512" spans="2:17" ht="12.75">
      <c r="B512" s="10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22">
        <f>((SUM(F512:K512)-MAX(F512:K512)-MIN(F512:K512)))/4</f>
        <v>0</v>
      </c>
      <c r="N512" s="36">
        <v>1.8</v>
      </c>
      <c r="O512" s="35"/>
      <c r="P512" s="23">
        <f>M512*N512</f>
        <v>0</v>
      </c>
      <c r="Q512" s="5"/>
    </row>
    <row r="513" spans="2:17" ht="13.5" thickBot="1">
      <c r="B513" s="10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22">
        <f>((SUM(F513:K513)-MAX(F513:K513)-MIN(F513:K513)))/4</f>
        <v>0</v>
      </c>
      <c r="N513" s="70">
        <v>2.1</v>
      </c>
      <c r="O513" s="35"/>
      <c r="P513" s="23">
        <f>M513*N513</f>
        <v>0</v>
      </c>
      <c r="Q513" s="5"/>
    </row>
    <row r="514" spans="2:17" ht="12.75">
      <c r="B514" s="110">
        <f>B509+1</f>
        <v>98</v>
      </c>
      <c r="C514" s="154"/>
      <c r="D514" s="150"/>
      <c r="E514" s="151"/>
      <c r="F514" s="114">
        <v>1</v>
      </c>
      <c r="G514" s="114">
        <v>2</v>
      </c>
      <c r="H514" s="114">
        <v>3</v>
      </c>
      <c r="I514" s="114">
        <v>4</v>
      </c>
      <c r="J514" s="114">
        <v>5</v>
      </c>
      <c r="K514" s="114">
        <v>6</v>
      </c>
      <c r="L514" s="114"/>
      <c r="M514" s="115"/>
      <c r="N514" s="116"/>
      <c r="O514" s="117"/>
      <c r="P514" s="118"/>
      <c r="Q514" s="24">
        <f>SUM(P515:P518)/7.5*10</f>
        <v>0</v>
      </c>
    </row>
    <row r="515" spans="2:17" ht="12.75">
      <c r="B515" s="10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22">
        <f>((SUM(F515:K515)-MAX(F515:K515)-MIN(F515:K515)))/4</f>
        <v>0</v>
      </c>
      <c r="N515" s="36">
        <v>1.6</v>
      </c>
      <c r="O515" s="35"/>
      <c r="P515" s="23">
        <f>M515*N515</f>
        <v>0</v>
      </c>
      <c r="Q515" s="5"/>
    </row>
    <row r="516" spans="2:17" ht="12.75">
      <c r="B516" s="10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22">
        <f>((SUM(F516:K516)-MAX(F516:K516)-MIN(F516:K516)))/4</f>
        <v>0</v>
      </c>
      <c r="N516" s="37">
        <v>2</v>
      </c>
      <c r="O516" s="35"/>
      <c r="P516" s="23">
        <f>M516*N516</f>
        <v>0</v>
      </c>
      <c r="Q516" s="5"/>
    </row>
    <row r="517" spans="2:17" ht="12.75">
      <c r="B517" s="10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22">
        <f>((SUM(F517:K517)-MAX(F517:K517)-MIN(F517:K517)))/4</f>
        <v>0</v>
      </c>
      <c r="N517" s="36">
        <v>1.8</v>
      </c>
      <c r="O517" s="35"/>
      <c r="P517" s="23">
        <f>M517*N517</f>
        <v>0</v>
      </c>
      <c r="Q517" s="5"/>
    </row>
    <row r="518" spans="2:17" ht="13.5" thickBot="1">
      <c r="B518" s="109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6">
        <f>((SUM(F518:K518)-MAX(F518:K518)-MIN(F518:K518)))/4</f>
        <v>0</v>
      </c>
      <c r="N518" s="70">
        <v>2.1</v>
      </c>
      <c r="O518" s="47"/>
      <c r="P518" s="48">
        <f>M518*N518</f>
        <v>0</v>
      </c>
      <c r="Q518" s="45"/>
    </row>
    <row r="519" spans="2:17" ht="12.75">
      <c r="B519" s="69">
        <f>B514+1</f>
        <v>99</v>
      </c>
      <c r="C519" s="145"/>
      <c r="D519" s="141"/>
      <c r="E519" s="145"/>
      <c r="F519" s="5">
        <v>1</v>
      </c>
      <c r="G519" s="5">
        <v>2</v>
      </c>
      <c r="H519" s="5">
        <v>3</v>
      </c>
      <c r="I519" s="5">
        <v>4</v>
      </c>
      <c r="J519" s="5">
        <v>5</v>
      </c>
      <c r="K519" s="5">
        <v>6</v>
      </c>
      <c r="L519" s="5"/>
      <c r="M519" s="22"/>
      <c r="N519" s="18"/>
      <c r="O519" s="35"/>
      <c r="P519" s="23"/>
      <c r="Q519" s="24">
        <f>SUM(P520:P523)/7.5*10</f>
        <v>0</v>
      </c>
    </row>
    <row r="520" spans="2:17" ht="12.75">
      <c r="B520" s="10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22">
        <f>((SUM(F520:K520)-MAX(F520:K520)-MIN(F520:K520)))/4</f>
        <v>0</v>
      </c>
      <c r="N520" s="36">
        <v>1.6</v>
      </c>
      <c r="O520" s="35"/>
      <c r="P520" s="23">
        <f>M520*N520</f>
        <v>0</v>
      </c>
      <c r="Q520" s="5"/>
    </row>
    <row r="521" spans="2:17" ht="12.75">
      <c r="B521" s="10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22">
        <f>((SUM(F521:K521)-MAX(F521:K521)-MIN(F521:K521)))/4</f>
        <v>0</v>
      </c>
      <c r="N521" s="37">
        <v>2</v>
      </c>
      <c r="O521" s="35"/>
      <c r="P521" s="23">
        <f>M521*N521</f>
        <v>0</v>
      </c>
      <c r="Q521" s="5"/>
    </row>
    <row r="522" spans="2:17" ht="12.75">
      <c r="B522" s="10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22">
        <f>((SUM(F522:K522)-MAX(F522:K522)-MIN(F522:K522)))/4</f>
        <v>0</v>
      </c>
      <c r="N522" s="36">
        <v>1.8</v>
      </c>
      <c r="O522" s="35"/>
      <c r="P522" s="23">
        <f>M522*N522</f>
        <v>0</v>
      </c>
      <c r="Q522" s="5"/>
    </row>
    <row r="523" spans="2:17" ht="13.5" thickBot="1">
      <c r="B523" s="109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6">
        <f>((SUM(F523:K523)-MAX(F523:K523)-MIN(F523:K523)))/4</f>
        <v>0</v>
      </c>
      <c r="N523" s="70">
        <v>2.1</v>
      </c>
      <c r="O523" s="47"/>
      <c r="P523" s="48">
        <f>M523*N523</f>
        <v>0</v>
      </c>
      <c r="Q523" s="45"/>
    </row>
    <row r="524" spans="2:17" ht="12.75">
      <c r="B524" s="69">
        <f>B519+1</f>
        <v>100</v>
      </c>
      <c r="C524" s="145"/>
      <c r="D524" s="141"/>
      <c r="E524" s="145"/>
      <c r="F524" s="5">
        <v>1</v>
      </c>
      <c r="G524" s="5">
        <v>2</v>
      </c>
      <c r="H524" s="5">
        <v>3</v>
      </c>
      <c r="I524" s="5">
        <v>4</v>
      </c>
      <c r="J524" s="5">
        <v>5</v>
      </c>
      <c r="K524" s="5">
        <v>6</v>
      </c>
      <c r="L524" s="5"/>
      <c r="M524" s="22"/>
      <c r="N524" s="18"/>
      <c r="O524" s="35"/>
      <c r="P524" s="23"/>
      <c r="Q524" s="24">
        <f>SUM(P525:P528)/7.5*10</f>
        <v>0</v>
      </c>
    </row>
    <row r="525" spans="2:17" ht="12.75">
      <c r="B525" s="10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22">
        <f>((SUM(F525:K525)-MAX(F525:K525)-MIN(F525:K525)))/4</f>
        <v>0</v>
      </c>
      <c r="N525" s="36">
        <v>1.6</v>
      </c>
      <c r="O525" s="35"/>
      <c r="P525" s="23">
        <f>M525*N525</f>
        <v>0</v>
      </c>
      <c r="Q525" s="5"/>
    </row>
    <row r="526" spans="2:17" ht="12.75">
      <c r="B526" s="10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22">
        <f>((SUM(F526:K526)-MAX(F526:K526)-MIN(F526:K526)))/4</f>
        <v>0</v>
      </c>
      <c r="N526" s="37">
        <v>2</v>
      </c>
      <c r="O526" s="35"/>
      <c r="P526" s="23">
        <f>M526*N526</f>
        <v>0</v>
      </c>
      <c r="Q526" s="5"/>
    </row>
    <row r="527" spans="2:17" ht="12.75">
      <c r="B527" s="10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22">
        <f>((SUM(F527:K527)-MAX(F527:K527)-MIN(F527:K527)))/4</f>
        <v>0</v>
      </c>
      <c r="N527" s="36">
        <v>1.8</v>
      </c>
      <c r="O527" s="35"/>
      <c r="P527" s="23">
        <f>M527*N527</f>
        <v>0</v>
      </c>
      <c r="Q527" s="5"/>
    </row>
    <row r="528" spans="2:17" ht="13.5" thickBot="1">
      <c r="B528" s="10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22">
        <f>((SUM(F528:K528)-MAX(F528:K528)-MIN(F528:K528)))/4</f>
        <v>0</v>
      </c>
      <c r="N528" s="70">
        <v>2.1</v>
      </c>
      <c r="O528" s="35"/>
      <c r="P528" s="23">
        <f>M528*N528</f>
        <v>0</v>
      </c>
      <c r="Q528" s="5"/>
    </row>
    <row r="529" spans="2:17" ht="12.75">
      <c r="B529" s="110">
        <f>B524+1</f>
        <v>101</v>
      </c>
      <c r="C529" s="146"/>
      <c r="D529" s="150"/>
      <c r="E529" s="152"/>
      <c r="F529" s="114">
        <v>1</v>
      </c>
      <c r="G529" s="114">
        <v>2</v>
      </c>
      <c r="H529" s="114">
        <v>3</v>
      </c>
      <c r="I529" s="114">
        <v>4</v>
      </c>
      <c r="J529" s="114">
        <v>5</v>
      </c>
      <c r="K529" s="114">
        <v>6</v>
      </c>
      <c r="L529" s="114"/>
      <c r="M529" s="119"/>
      <c r="N529" s="120"/>
      <c r="O529" s="121"/>
      <c r="P529" s="122"/>
      <c r="Q529" s="24">
        <f>SUM(P530:P533)/7.5*10</f>
        <v>0</v>
      </c>
    </row>
    <row r="530" spans="2:17" ht="12.75">
      <c r="B530" s="10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22">
        <f>((SUM(F530:K530)-MAX(F530:K530)-MIN(F530:K530)))/4</f>
        <v>0</v>
      </c>
      <c r="N530" s="36">
        <v>1.6</v>
      </c>
      <c r="O530" s="35"/>
      <c r="P530" s="23">
        <f>M530*N530</f>
        <v>0</v>
      </c>
      <c r="Q530" s="5"/>
    </row>
    <row r="531" spans="2:17" ht="12.75">
      <c r="B531" s="10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22">
        <f>((SUM(F531:K531)-MAX(F531:K531)-MIN(F531:K531)))/4</f>
        <v>0</v>
      </c>
      <c r="N531" s="37">
        <v>2</v>
      </c>
      <c r="O531" s="35"/>
      <c r="P531" s="23">
        <f>M531*N531</f>
        <v>0</v>
      </c>
      <c r="Q531" s="5"/>
    </row>
    <row r="532" spans="2:17" ht="12.75">
      <c r="B532" s="10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22">
        <f>((SUM(F532:K532)-MAX(F532:K532)-MIN(F532:K532)))/4</f>
        <v>0</v>
      </c>
      <c r="N532" s="36">
        <v>1.8</v>
      </c>
      <c r="O532" s="35"/>
      <c r="P532" s="23">
        <f>M532*N532</f>
        <v>0</v>
      </c>
      <c r="Q532" s="5"/>
    </row>
    <row r="533" spans="2:17" ht="13.5" thickBot="1">
      <c r="B533" s="109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6">
        <f>((SUM(F533:K533)-MAX(F533:K533)-MIN(F533:K533)))/4</f>
        <v>0</v>
      </c>
      <c r="N533" s="70">
        <v>2.1</v>
      </c>
      <c r="O533" s="47"/>
      <c r="P533" s="48">
        <f>M533*N533</f>
        <v>0</v>
      </c>
      <c r="Q533" s="45"/>
    </row>
    <row r="534" spans="2:17" ht="12.75">
      <c r="B534" s="69">
        <f>B529+1</f>
        <v>102</v>
      </c>
      <c r="C534" s="145"/>
      <c r="D534" s="141"/>
      <c r="E534" s="145"/>
      <c r="F534" s="5">
        <v>1</v>
      </c>
      <c r="G534" s="5">
        <v>2</v>
      </c>
      <c r="H534" s="5">
        <v>3</v>
      </c>
      <c r="I534" s="5">
        <v>4</v>
      </c>
      <c r="J534" s="5">
        <v>5</v>
      </c>
      <c r="K534" s="5">
        <v>6</v>
      </c>
      <c r="L534" s="5"/>
      <c r="M534" s="22"/>
      <c r="N534" s="18"/>
      <c r="O534" s="35"/>
      <c r="P534" s="23"/>
      <c r="Q534" s="24">
        <f>SUM(P535:P538)/7.5*10</f>
        <v>0</v>
      </c>
    </row>
    <row r="535" spans="2:17" ht="12.75">
      <c r="B535" s="10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22">
        <f>((SUM(F535:K535)-MAX(F535:K535)-MIN(F535:K535)))/4</f>
        <v>0</v>
      </c>
      <c r="N535" s="36">
        <v>1.6</v>
      </c>
      <c r="O535" s="35"/>
      <c r="P535" s="23">
        <f>M535*N535</f>
        <v>0</v>
      </c>
      <c r="Q535" s="5"/>
    </row>
    <row r="536" spans="2:17" ht="12.75">
      <c r="B536" s="10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22">
        <f>((SUM(F536:K536)-MAX(F536:K536)-MIN(F536:K536)))/4</f>
        <v>0</v>
      </c>
      <c r="N536" s="37">
        <v>2</v>
      </c>
      <c r="O536" s="35"/>
      <c r="P536" s="23">
        <f>M536*N536</f>
        <v>0</v>
      </c>
      <c r="Q536" s="5"/>
    </row>
    <row r="537" spans="2:17" ht="12.75">
      <c r="B537" s="10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22">
        <f>((SUM(F537:K537)-MAX(F537:K537)-MIN(F537:K537)))/4</f>
        <v>0</v>
      </c>
      <c r="N537" s="36">
        <v>1.8</v>
      </c>
      <c r="O537" s="35"/>
      <c r="P537" s="23">
        <f>M537*N537</f>
        <v>0</v>
      </c>
      <c r="Q537" s="5"/>
    </row>
    <row r="538" spans="2:17" ht="13.5" thickBot="1">
      <c r="B538" s="10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22">
        <f>((SUM(F538:K538)-MAX(F538:K538)-MIN(F538:K538)))/4</f>
        <v>0</v>
      </c>
      <c r="N538" s="70">
        <v>2.1</v>
      </c>
      <c r="O538" s="35"/>
      <c r="P538" s="23">
        <f>M538*N538</f>
        <v>0</v>
      </c>
      <c r="Q538" s="5"/>
    </row>
    <row r="539" spans="2:17" ht="12.75">
      <c r="B539" s="110">
        <f>B534+1</f>
        <v>103</v>
      </c>
      <c r="C539" s="154"/>
      <c r="D539" s="150"/>
      <c r="E539" s="151"/>
      <c r="F539" s="114">
        <v>1</v>
      </c>
      <c r="G539" s="114">
        <v>2</v>
      </c>
      <c r="H539" s="114">
        <v>3</v>
      </c>
      <c r="I539" s="114">
        <v>4</v>
      </c>
      <c r="J539" s="114">
        <v>5</v>
      </c>
      <c r="K539" s="114">
        <v>6</v>
      </c>
      <c r="L539" s="114"/>
      <c r="M539" s="115"/>
      <c r="N539" s="116"/>
      <c r="O539" s="117"/>
      <c r="P539" s="118"/>
      <c r="Q539" s="24">
        <f>SUM(P540:P543)/7.5*10</f>
        <v>0</v>
      </c>
    </row>
    <row r="540" spans="2:17" ht="12.75">
      <c r="B540" s="10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22">
        <f>((SUM(F540:K540)-MAX(F540:K540)-MIN(F540:K540)))/4</f>
        <v>0</v>
      </c>
      <c r="N540" s="36">
        <v>1.6</v>
      </c>
      <c r="O540" s="35"/>
      <c r="P540" s="23">
        <f>M540*N540</f>
        <v>0</v>
      </c>
      <c r="Q540" s="5"/>
    </row>
    <row r="541" spans="2:17" ht="12.75">
      <c r="B541" s="10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22">
        <f>((SUM(F541:K541)-MAX(F541:K541)-MIN(F541:K541)))/4</f>
        <v>0</v>
      </c>
      <c r="N541" s="37">
        <v>2</v>
      </c>
      <c r="O541" s="35"/>
      <c r="P541" s="23">
        <f>M541*N541</f>
        <v>0</v>
      </c>
      <c r="Q541" s="5"/>
    </row>
    <row r="542" spans="2:17" ht="12.75">
      <c r="B542" s="10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22">
        <f>((SUM(F542:K542)-MAX(F542:K542)-MIN(F542:K542)))/4</f>
        <v>0</v>
      </c>
      <c r="N542" s="36">
        <v>1.8</v>
      </c>
      <c r="O542" s="35"/>
      <c r="P542" s="23">
        <f>M542*N542</f>
        <v>0</v>
      </c>
      <c r="Q542" s="5"/>
    </row>
    <row r="543" spans="2:17" ht="13.5" thickBot="1">
      <c r="B543" s="109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6">
        <f>((SUM(F543:K543)-MAX(F543:K543)-MIN(F543:K543)))/4</f>
        <v>0</v>
      </c>
      <c r="N543" s="70">
        <v>2.1</v>
      </c>
      <c r="O543" s="47"/>
      <c r="P543" s="48">
        <f>M543*N543</f>
        <v>0</v>
      </c>
      <c r="Q543" s="45"/>
    </row>
    <row r="544" spans="2:17" ht="12.75">
      <c r="B544" s="69">
        <f>B539+1</f>
        <v>104</v>
      </c>
      <c r="C544" s="143"/>
      <c r="D544" s="139"/>
      <c r="E544" s="151"/>
      <c r="F544" s="5">
        <v>1</v>
      </c>
      <c r="G544" s="5">
        <v>2</v>
      </c>
      <c r="H544" s="5">
        <v>3</v>
      </c>
      <c r="I544" s="5">
        <v>4</v>
      </c>
      <c r="J544" s="5">
        <v>5</v>
      </c>
      <c r="K544" s="5">
        <v>6</v>
      </c>
      <c r="L544" s="5"/>
      <c r="M544" s="22"/>
      <c r="N544" s="18"/>
      <c r="O544" s="35"/>
      <c r="P544" s="23"/>
      <c r="Q544" s="24">
        <f>SUM(P545:P548)/7.5*10</f>
        <v>0</v>
      </c>
    </row>
    <row r="545" spans="2:17" ht="12.75">
      <c r="B545" s="10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22">
        <f>((SUM(F545:K545)-MAX(F545:K545)-MIN(F545:K545)))/4</f>
        <v>0</v>
      </c>
      <c r="N545" s="36">
        <v>1.6</v>
      </c>
      <c r="O545" s="35"/>
      <c r="P545" s="23">
        <f>M545*N545</f>
        <v>0</v>
      </c>
      <c r="Q545" s="5"/>
    </row>
    <row r="546" spans="2:17" ht="12.75">
      <c r="B546" s="10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22">
        <f>((SUM(F546:K546)-MAX(F546:K546)-MIN(F546:K546)))/4</f>
        <v>0</v>
      </c>
      <c r="N546" s="37">
        <v>2</v>
      </c>
      <c r="O546" s="35"/>
      <c r="P546" s="23">
        <f>M546*N546</f>
        <v>0</v>
      </c>
      <c r="Q546" s="5"/>
    </row>
    <row r="547" spans="2:17" ht="12.75">
      <c r="B547" s="10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22">
        <f>((SUM(F547:K547)-MAX(F547:K547)-MIN(F547:K547)))/4</f>
        <v>0</v>
      </c>
      <c r="N547" s="36">
        <v>1.8</v>
      </c>
      <c r="O547" s="35"/>
      <c r="P547" s="23">
        <f>M547*N547</f>
        <v>0</v>
      </c>
      <c r="Q547" s="5"/>
    </row>
    <row r="548" spans="2:17" ht="13.5" thickBot="1">
      <c r="B548" s="109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6">
        <f>((SUM(F548:K548)-MAX(F548:K548)-MIN(F548:K548)))/4</f>
        <v>0</v>
      </c>
      <c r="N548" s="70">
        <v>2.1</v>
      </c>
      <c r="O548" s="47"/>
      <c r="P548" s="48">
        <f>M548*N548</f>
        <v>0</v>
      </c>
      <c r="Q548" s="45"/>
    </row>
    <row r="549" spans="2:17" ht="12.75">
      <c r="B549" s="69">
        <f>B544+1</f>
        <v>105</v>
      </c>
      <c r="C549" s="145"/>
      <c r="D549" s="141"/>
      <c r="E549" s="145"/>
      <c r="F549" s="5">
        <v>1</v>
      </c>
      <c r="G549" s="5">
        <v>2</v>
      </c>
      <c r="H549" s="5">
        <v>3</v>
      </c>
      <c r="I549" s="5">
        <v>4</v>
      </c>
      <c r="J549" s="5">
        <v>5</v>
      </c>
      <c r="K549" s="5">
        <v>6</v>
      </c>
      <c r="L549" s="5"/>
      <c r="M549" s="22"/>
      <c r="N549" s="18"/>
      <c r="O549" s="35"/>
      <c r="P549" s="23"/>
      <c r="Q549" s="24">
        <f>SUM(P550:P553)/7.5*10</f>
        <v>0</v>
      </c>
    </row>
    <row r="550" spans="2:17" ht="12.75">
      <c r="B550" s="10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22">
        <f>((SUM(F550:K550)-MAX(F550:K550)-MIN(F550:K550)))/4</f>
        <v>0</v>
      </c>
      <c r="N550" s="36">
        <v>1.6</v>
      </c>
      <c r="O550" s="35"/>
      <c r="P550" s="23">
        <f>M550*N550</f>
        <v>0</v>
      </c>
      <c r="Q550" s="5"/>
    </row>
    <row r="551" spans="2:17" ht="12.75">
      <c r="B551" s="10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22">
        <f>((SUM(F551:K551)-MAX(F551:K551)-MIN(F551:K551)))/4</f>
        <v>0</v>
      </c>
      <c r="N551" s="37">
        <v>2</v>
      </c>
      <c r="O551" s="35"/>
      <c r="P551" s="23">
        <f>M551*N551</f>
        <v>0</v>
      </c>
      <c r="Q551" s="5"/>
    </row>
    <row r="552" spans="2:17" ht="12.75">
      <c r="B552" s="10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22">
        <f>((SUM(F552:K552)-MAX(F552:K552)-MIN(F552:K552)))/4</f>
        <v>0</v>
      </c>
      <c r="N552" s="36">
        <v>1.8</v>
      </c>
      <c r="O552" s="35"/>
      <c r="P552" s="23">
        <f>M552*N552</f>
        <v>0</v>
      </c>
      <c r="Q552" s="5"/>
    </row>
    <row r="553" spans="2:17" ht="13.5" thickBot="1">
      <c r="B553" s="10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22">
        <f>((SUM(F553:K553)-MAX(F553:K553)-MIN(F553:K553)))/4</f>
        <v>0</v>
      </c>
      <c r="N553" s="70">
        <v>2.1</v>
      </c>
      <c r="O553" s="35"/>
      <c r="P553" s="23">
        <f>M553*N553</f>
        <v>0</v>
      </c>
      <c r="Q553" s="5"/>
    </row>
    <row r="554" spans="2:17" ht="12.75">
      <c r="B554" s="110">
        <f>B549+1</f>
        <v>106</v>
      </c>
      <c r="C554" s="145"/>
      <c r="D554" s="139"/>
      <c r="E554" s="142"/>
      <c r="F554" s="114">
        <v>1</v>
      </c>
      <c r="G554" s="114">
        <v>2</v>
      </c>
      <c r="H554" s="114">
        <v>3</v>
      </c>
      <c r="I554" s="114">
        <v>4</v>
      </c>
      <c r="J554" s="114">
        <v>5</v>
      </c>
      <c r="K554" s="114">
        <v>6</v>
      </c>
      <c r="L554" s="114"/>
      <c r="M554" s="119"/>
      <c r="N554" s="120"/>
      <c r="O554" s="121"/>
      <c r="P554" s="122"/>
      <c r="Q554" s="24">
        <f>SUM(P555:P558)/7.5*10</f>
        <v>0</v>
      </c>
    </row>
    <row r="555" spans="2:17" ht="12.75">
      <c r="B555" s="10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22">
        <f>((SUM(F555:K555)-MAX(F555:K555)-MIN(F555:K555)))/4</f>
        <v>0</v>
      </c>
      <c r="N555" s="36">
        <v>1.6</v>
      </c>
      <c r="O555" s="35"/>
      <c r="P555" s="23">
        <f>M555*N555</f>
        <v>0</v>
      </c>
      <c r="Q555" s="5"/>
    </row>
    <row r="556" spans="2:17" ht="12.75">
      <c r="B556" s="10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22">
        <f>((SUM(F556:K556)-MAX(F556:K556)-MIN(F556:K556)))/4</f>
        <v>0</v>
      </c>
      <c r="N556" s="37">
        <v>2</v>
      </c>
      <c r="O556" s="35"/>
      <c r="P556" s="23">
        <f>M556*N556</f>
        <v>0</v>
      </c>
      <c r="Q556" s="5"/>
    </row>
    <row r="557" spans="2:17" ht="12.75">
      <c r="B557" s="10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22">
        <f>((SUM(F557:K557)-MAX(F557:K557)-MIN(F557:K557)))/4</f>
        <v>0</v>
      </c>
      <c r="N557" s="36">
        <v>1.8</v>
      </c>
      <c r="O557" s="35"/>
      <c r="P557" s="23">
        <f>M557*N557</f>
        <v>0</v>
      </c>
      <c r="Q557" s="5"/>
    </row>
    <row r="558" spans="2:17" ht="13.5" thickBot="1">
      <c r="B558" s="109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6">
        <f>((SUM(F558:K558)-MAX(F558:K558)-MIN(F558:K558)))/4</f>
        <v>0</v>
      </c>
      <c r="N558" s="70">
        <v>2.1</v>
      </c>
      <c r="O558" s="47"/>
      <c r="P558" s="48">
        <f>M558*N558</f>
        <v>0</v>
      </c>
      <c r="Q558" s="45"/>
    </row>
    <row r="559" spans="2:17" ht="12.75">
      <c r="B559" s="69">
        <f>B554+1</f>
        <v>107</v>
      </c>
      <c r="C559" s="146"/>
      <c r="D559" s="150"/>
      <c r="E559" s="152"/>
      <c r="F559" s="5">
        <v>1</v>
      </c>
      <c r="G559" s="5">
        <v>2</v>
      </c>
      <c r="H559" s="5">
        <v>3</v>
      </c>
      <c r="I559" s="5">
        <v>4</v>
      </c>
      <c r="J559" s="5">
        <v>5</v>
      </c>
      <c r="K559" s="5">
        <v>6</v>
      </c>
      <c r="L559" s="5"/>
      <c r="M559" s="22"/>
      <c r="N559" s="18"/>
      <c r="O559" s="35"/>
      <c r="P559" s="23"/>
      <c r="Q559" s="24">
        <f>SUM(P560:P563)/7.5*10</f>
        <v>0</v>
      </c>
    </row>
    <row r="560" spans="2:17" ht="12.75">
      <c r="B560" s="10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22">
        <f>((SUM(F560:K560)-MAX(F560:K560)-MIN(F560:K560)))/4</f>
        <v>0</v>
      </c>
      <c r="N560" s="36">
        <v>1.6</v>
      </c>
      <c r="O560" s="35"/>
      <c r="P560" s="23">
        <f>M560*N560</f>
        <v>0</v>
      </c>
      <c r="Q560" s="5"/>
    </row>
    <row r="561" spans="2:17" ht="12.75">
      <c r="B561" s="10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22">
        <f>((SUM(F561:K561)-MAX(F561:K561)-MIN(F561:K561)))/4</f>
        <v>0</v>
      </c>
      <c r="N561" s="37">
        <v>2</v>
      </c>
      <c r="O561" s="35"/>
      <c r="P561" s="23">
        <f>M561*N561</f>
        <v>0</v>
      </c>
      <c r="Q561" s="5"/>
    </row>
    <row r="562" spans="2:17" ht="12.75">
      <c r="B562" s="10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22">
        <f>((SUM(F562:K562)-MAX(F562:K562)-MIN(F562:K562)))/4</f>
        <v>0</v>
      </c>
      <c r="N562" s="36">
        <v>1.8</v>
      </c>
      <c r="O562" s="35"/>
      <c r="P562" s="23">
        <f>M562*N562</f>
        <v>0</v>
      </c>
      <c r="Q562" s="5"/>
    </row>
    <row r="563" spans="2:17" ht="13.5" thickBot="1">
      <c r="B563" s="10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22">
        <f>((SUM(F563:K563)-MAX(F563:K563)-MIN(F563:K563)))/4</f>
        <v>0</v>
      </c>
      <c r="N563" s="70">
        <v>2.1</v>
      </c>
      <c r="O563" s="35"/>
      <c r="P563" s="23">
        <f>M563*N563</f>
        <v>0</v>
      </c>
      <c r="Q563" s="5"/>
    </row>
    <row r="564" spans="2:17" ht="12.75">
      <c r="B564" s="110">
        <f>B559+1</f>
        <v>108</v>
      </c>
      <c r="C564" s="146"/>
      <c r="D564" s="150"/>
      <c r="E564" s="152"/>
      <c r="F564" s="114">
        <v>1</v>
      </c>
      <c r="G564" s="114">
        <v>2</v>
      </c>
      <c r="H564" s="114">
        <v>3</v>
      </c>
      <c r="I564" s="114">
        <v>4</v>
      </c>
      <c r="J564" s="114">
        <v>5</v>
      </c>
      <c r="K564" s="114">
        <v>6</v>
      </c>
      <c r="L564" s="114"/>
      <c r="M564" s="115"/>
      <c r="N564" s="116"/>
      <c r="O564" s="117"/>
      <c r="P564" s="118"/>
      <c r="Q564" s="24">
        <f>SUM(P565:P568)/7.5*10</f>
        <v>0</v>
      </c>
    </row>
    <row r="565" spans="2:17" ht="12.75">
      <c r="B565" s="10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22">
        <f>((SUM(F565:K565)-MAX(F565:K565)-MIN(F565:K565)))/4</f>
        <v>0</v>
      </c>
      <c r="N565" s="36">
        <v>1.6</v>
      </c>
      <c r="O565" s="35"/>
      <c r="P565" s="23">
        <f>M565*N565</f>
        <v>0</v>
      </c>
      <c r="Q565" s="5"/>
    </row>
    <row r="566" spans="2:17" ht="12.75">
      <c r="B566" s="10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22">
        <f>((SUM(F566:K566)-MAX(F566:K566)-MIN(F566:K566)))/4</f>
        <v>0</v>
      </c>
      <c r="N566" s="37">
        <v>2</v>
      </c>
      <c r="O566" s="35"/>
      <c r="P566" s="23">
        <f>M566*N566</f>
        <v>0</v>
      </c>
      <c r="Q566" s="5"/>
    </row>
    <row r="567" spans="2:17" ht="12.75">
      <c r="B567" s="10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22">
        <f>((SUM(F567:K567)-MAX(F567:K567)-MIN(F567:K567)))/4</f>
        <v>0</v>
      </c>
      <c r="N567" s="36">
        <v>1.8</v>
      </c>
      <c r="O567" s="35"/>
      <c r="P567" s="23">
        <f>M567*N567</f>
        <v>0</v>
      </c>
      <c r="Q567" s="5"/>
    </row>
    <row r="568" spans="2:17" ht="13.5" thickBot="1">
      <c r="B568" s="109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6">
        <f>((SUM(F568:K568)-MAX(F568:K568)-MIN(F568:K568)))/4</f>
        <v>0</v>
      </c>
      <c r="N568" s="70">
        <v>2.1</v>
      </c>
      <c r="O568" s="47"/>
      <c r="P568" s="48">
        <f>M568*N568</f>
        <v>0</v>
      </c>
      <c r="Q568" s="45"/>
    </row>
    <row r="569" spans="2:17" ht="12.75">
      <c r="B569" s="69">
        <f>B564+1</f>
        <v>109</v>
      </c>
      <c r="C569" s="157"/>
      <c r="D569" s="157"/>
      <c r="E569" s="152"/>
      <c r="F569" s="5">
        <v>1</v>
      </c>
      <c r="G569" s="5">
        <v>2</v>
      </c>
      <c r="H569" s="5">
        <v>3</v>
      </c>
      <c r="I569" s="5">
        <v>4</v>
      </c>
      <c r="J569" s="5">
        <v>5</v>
      </c>
      <c r="K569" s="5">
        <v>6</v>
      </c>
      <c r="L569" s="5"/>
      <c r="M569" s="22"/>
      <c r="N569" s="18"/>
      <c r="O569" s="35"/>
      <c r="P569" s="23"/>
      <c r="Q569" s="24">
        <f>SUM(P570:P573)/7.5*10</f>
        <v>0</v>
      </c>
    </row>
    <row r="570" spans="2:17" ht="12.75">
      <c r="B570" s="10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22">
        <f>((SUM(F570:K570)-MAX(F570:K570)-MIN(F570:K570)))/4</f>
        <v>0</v>
      </c>
      <c r="N570" s="36">
        <v>1.6</v>
      </c>
      <c r="O570" s="35"/>
      <c r="P570" s="23">
        <f>M570*N570</f>
        <v>0</v>
      </c>
      <c r="Q570" s="5"/>
    </row>
    <row r="571" spans="2:17" ht="12.75">
      <c r="B571" s="10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22">
        <f>((SUM(F571:K571)-MAX(F571:K571)-MIN(F571:K571)))/4</f>
        <v>0</v>
      </c>
      <c r="N571" s="37">
        <v>2</v>
      </c>
      <c r="O571" s="35"/>
      <c r="P571" s="23">
        <f>M571*N571</f>
        <v>0</v>
      </c>
      <c r="Q571" s="5"/>
    </row>
    <row r="572" spans="2:17" ht="12.75">
      <c r="B572" s="10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22">
        <f>((SUM(F572:K572)-MAX(F572:K572)-MIN(F572:K572)))/4</f>
        <v>0</v>
      </c>
      <c r="N572" s="36">
        <v>1.8</v>
      </c>
      <c r="O572" s="35"/>
      <c r="P572" s="23">
        <f>M572*N572</f>
        <v>0</v>
      </c>
      <c r="Q572" s="5"/>
    </row>
    <row r="573" spans="2:17" ht="13.5" thickBot="1">
      <c r="B573" s="109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6">
        <f>((SUM(F573:K573)-MAX(F573:K573)-MIN(F573:K573)))/4</f>
        <v>0</v>
      </c>
      <c r="N573" s="70">
        <v>2.1</v>
      </c>
      <c r="O573" s="47"/>
      <c r="P573" s="48">
        <f>M573*N573</f>
        <v>0</v>
      </c>
      <c r="Q573" s="45"/>
    </row>
    <row r="574" spans="2:17" ht="12.75">
      <c r="B574" s="69">
        <f>B569+1</f>
        <v>110</v>
      </c>
      <c r="C574" s="145"/>
      <c r="D574" s="139"/>
      <c r="E574" s="142"/>
      <c r="F574" s="5">
        <v>1</v>
      </c>
      <c r="G574" s="5">
        <v>2</v>
      </c>
      <c r="H574" s="5">
        <v>3</v>
      </c>
      <c r="I574" s="5">
        <v>4</v>
      </c>
      <c r="J574" s="5">
        <v>5</v>
      </c>
      <c r="K574" s="5">
        <v>6</v>
      </c>
      <c r="L574" s="5"/>
      <c r="M574" s="22"/>
      <c r="N574" s="18"/>
      <c r="O574" s="35"/>
      <c r="P574" s="23"/>
      <c r="Q574" s="24">
        <f>SUM(P575:P578)/7.5*10</f>
        <v>0</v>
      </c>
    </row>
    <row r="575" spans="2:17" ht="12.75">
      <c r="B575" s="10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22">
        <f>((SUM(F575:K575)-MAX(F575:K575)-MIN(F575:K575)))/4</f>
        <v>0</v>
      </c>
      <c r="N575" s="36">
        <v>1.6</v>
      </c>
      <c r="O575" s="35"/>
      <c r="P575" s="23">
        <f>M575*N575</f>
        <v>0</v>
      </c>
      <c r="Q575" s="5"/>
    </row>
    <row r="576" spans="2:17" ht="12.75">
      <c r="B576" s="10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22">
        <f>((SUM(F576:K576)-MAX(F576:K576)-MIN(F576:K576)))/4</f>
        <v>0</v>
      </c>
      <c r="N576" s="37">
        <v>2</v>
      </c>
      <c r="O576" s="35"/>
      <c r="P576" s="23">
        <f>M576*N576</f>
        <v>0</v>
      </c>
      <c r="Q576" s="5"/>
    </row>
    <row r="577" spans="2:17" ht="12.75">
      <c r="B577" s="10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22">
        <f>((SUM(F577:K577)-MAX(F577:K577)-MIN(F577:K577)))/4</f>
        <v>0</v>
      </c>
      <c r="N577" s="36">
        <v>1.8</v>
      </c>
      <c r="O577" s="35"/>
      <c r="P577" s="23">
        <f>M577*N577</f>
        <v>0</v>
      </c>
      <c r="Q577" s="5"/>
    </row>
    <row r="578" spans="2:17" ht="13.5" thickBot="1">
      <c r="B578" s="10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22">
        <f>((SUM(F578:K578)-MAX(F578:K578)-MIN(F578:K578)))/4</f>
        <v>0</v>
      </c>
      <c r="N578" s="70">
        <v>2.1</v>
      </c>
      <c r="O578" s="35"/>
      <c r="P578" s="23">
        <f>M578*N578</f>
        <v>0</v>
      </c>
      <c r="Q578" s="5"/>
    </row>
    <row r="579" spans="2:17" ht="12.75">
      <c r="B579" s="110">
        <f>B574+1</f>
        <v>111</v>
      </c>
      <c r="C579" s="145"/>
      <c r="D579" s="139"/>
      <c r="E579" s="142"/>
      <c r="F579" s="114">
        <v>1</v>
      </c>
      <c r="G579" s="114">
        <v>2</v>
      </c>
      <c r="H579" s="114">
        <v>3</v>
      </c>
      <c r="I579" s="114">
        <v>4</v>
      </c>
      <c r="J579" s="114">
        <v>5</v>
      </c>
      <c r="K579" s="114">
        <v>6</v>
      </c>
      <c r="L579" s="114"/>
      <c r="M579" s="119"/>
      <c r="N579" s="120"/>
      <c r="O579" s="121"/>
      <c r="P579" s="122"/>
      <c r="Q579" s="24">
        <f>SUM(P580:P583)/7.5*10</f>
        <v>0</v>
      </c>
    </row>
    <row r="580" spans="2:17" ht="12.75">
      <c r="B580" s="10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22">
        <f>((SUM(F580:K580)-MAX(F580:K580)-MIN(F580:K580)))/4</f>
        <v>0</v>
      </c>
      <c r="N580" s="36">
        <v>1.6</v>
      </c>
      <c r="O580" s="35"/>
      <c r="P580" s="23">
        <f>M580*N580</f>
        <v>0</v>
      </c>
      <c r="Q580" s="5"/>
    </row>
    <row r="581" spans="2:17" ht="12.75">
      <c r="B581" s="10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22">
        <f>((SUM(F581:K581)-MAX(F581:K581)-MIN(F581:K581)))/4</f>
        <v>0</v>
      </c>
      <c r="N581" s="37">
        <v>2</v>
      </c>
      <c r="O581" s="35"/>
      <c r="P581" s="23">
        <f>M581*N581</f>
        <v>0</v>
      </c>
      <c r="Q581" s="5"/>
    </row>
    <row r="582" spans="2:17" ht="12.75">
      <c r="B582" s="10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22">
        <f>((SUM(F582:K582)-MAX(F582:K582)-MIN(F582:K582)))/4</f>
        <v>0</v>
      </c>
      <c r="N582" s="36">
        <v>1.8</v>
      </c>
      <c r="O582" s="35"/>
      <c r="P582" s="23">
        <f>M582*N582</f>
        <v>0</v>
      </c>
      <c r="Q582" s="5"/>
    </row>
    <row r="583" spans="2:17" ht="13.5" thickBot="1">
      <c r="B583" s="109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6">
        <f>((SUM(F583:K583)-MAX(F583:K583)-MIN(F583:K583)))/4</f>
        <v>0</v>
      </c>
      <c r="N583" s="70">
        <v>2.1</v>
      </c>
      <c r="O583" s="47"/>
      <c r="P583" s="48">
        <f>M583*N583</f>
        <v>0</v>
      </c>
      <c r="Q583" s="45"/>
    </row>
    <row r="584" spans="2:17" ht="12.75">
      <c r="B584" s="69">
        <f>B579+1</f>
        <v>112</v>
      </c>
      <c r="C584" s="145"/>
      <c r="D584" s="139"/>
      <c r="E584" s="142"/>
      <c r="F584" s="5">
        <v>1</v>
      </c>
      <c r="G584" s="5">
        <v>2</v>
      </c>
      <c r="H584" s="5">
        <v>3</v>
      </c>
      <c r="I584" s="5">
        <v>4</v>
      </c>
      <c r="J584" s="5">
        <v>5</v>
      </c>
      <c r="K584" s="5">
        <v>6</v>
      </c>
      <c r="L584" s="5"/>
      <c r="M584" s="22"/>
      <c r="N584" s="18"/>
      <c r="O584" s="35"/>
      <c r="P584" s="23"/>
      <c r="Q584" s="24">
        <f>SUM(P585:P588)/7.5*10</f>
        <v>0</v>
      </c>
    </row>
    <row r="585" spans="2:17" ht="12.75">
      <c r="B585" s="10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22">
        <f>((SUM(F585:K585)-MAX(F585:K585)-MIN(F585:K585)))/4</f>
        <v>0</v>
      </c>
      <c r="N585" s="36">
        <v>1.6</v>
      </c>
      <c r="O585" s="35"/>
      <c r="P585" s="23">
        <f>M585*N585</f>
        <v>0</v>
      </c>
      <c r="Q585" s="5"/>
    </row>
    <row r="586" spans="2:17" ht="12.75">
      <c r="B586" s="10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22">
        <f>((SUM(F586:K586)-MAX(F586:K586)-MIN(F586:K586)))/4</f>
        <v>0</v>
      </c>
      <c r="N586" s="37">
        <v>2</v>
      </c>
      <c r="O586" s="35"/>
      <c r="P586" s="23">
        <f>M586*N586</f>
        <v>0</v>
      </c>
      <c r="Q586" s="5"/>
    </row>
    <row r="587" spans="2:17" ht="12.75">
      <c r="B587" s="10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22">
        <f>((SUM(F587:K587)-MAX(F587:K587)-MIN(F587:K587)))/4</f>
        <v>0</v>
      </c>
      <c r="N587" s="36">
        <v>1.8</v>
      </c>
      <c r="O587" s="35"/>
      <c r="P587" s="23">
        <f>M587*N587</f>
        <v>0</v>
      </c>
      <c r="Q587" s="5"/>
    </row>
    <row r="588" spans="2:17" ht="13.5" thickBot="1">
      <c r="B588" s="10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22">
        <f>((SUM(F588:K588)-MAX(F588:K588)-MIN(F588:K588)))/4</f>
        <v>0</v>
      </c>
      <c r="N588" s="70">
        <v>2.1</v>
      </c>
      <c r="O588" s="35"/>
      <c r="P588" s="23">
        <f>M588*N588</f>
        <v>0</v>
      </c>
      <c r="Q588" s="5"/>
    </row>
    <row r="589" spans="2:17" ht="12.75">
      <c r="B589" s="110">
        <f>B584+1</f>
        <v>113</v>
      </c>
      <c r="C589" s="154"/>
      <c r="D589" s="150"/>
      <c r="E589" s="144"/>
      <c r="F589" s="114">
        <v>1</v>
      </c>
      <c r="G589" s="114">
        <v>2</v>
      </c>
      <c r="H589" s="114">
        <v>3</v>
      </c>
      <c r="I589" s="114">
        <v>4</v>
      </c>
      <c r="J589" s="114">
        <v>5</v>
      </c>
      <c r="K589" s="114">
        <v>6</v>
      </c>
      <c r="L589" s="114"/>
      <c r="M589" s="115"/>
      <c r="N589" s="116"/>
      <c r="O589" s="117"/>
      <c r="P589" s="118"/>
      <c r="Q589" s="24">
        <f>SUM(P590:P593)/7.5*10</f>
        <v>0</v>
      </c>
    </row>
    <row r="590" spans="2:17" ht="12.75">
      <c r="B590" s="10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22">
        <f>((SUM(F590:K590)-MAX(F590:K590)-MIN(F590:K590)))/4</f>
        <v>0</v>
      </c>
      <c r="N590" s="36">
        <v>1.6</v>
      </c>
      <c r="O590" s="35"/>
      <c r="P590" s="23">
        <f>M590*N590</f>
        <v>0</v>
      </c>
      <c r="Q590" s="5"/>
    </row>
    <row r="591" spans="2:17" ht="12.75">
      <c r="B591" s="10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22">
        <f>((SUM(F591:K591)-MAX(F591:K591)-MIN(F591:K591)))/4</f>
        <v>0</v>
      </c>
      <c r="N591" s="37">
        <v>2</v>
      </c>
      <c r="O591" s="35"/>
      <c r="P591" s="23">
        <f>M591*N591</f>
        <v>0</v>
      </c>
      <c r="Q591" s="5"/>
    </row>
    <row r="592" spans="2:17" ht="12.75">
      <c r="B592" s="10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22">
        <f>((SUM(F592:K592)-MAX(F592:K592)-MIN(F592:K592)))/4</f>
        <v>0</v>
      </c>
      <c r="N592" s="36">
        <v>1.8</v>
      </c>
      <c r="O592" s="35"/>
      <c r="P592" s="23">
        <f>M592*N592</f>
        <v>0</v>
      </c>
      <c r="Q592" s="5"/>
    </row>
    <row r="593" spans="2:17" ht="13.5" thickBot="1">
      <c r="B593" s="109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6">
        <f>((SUM(F593:K593)-MAX(F593:K593)-MIN(F593:K593)))/4</f>
        <v>0</v>
      </c>
      <c r="N593" s="70">
        <v>2.1</v>
      </c>
      <c r="O593" s="47"/>
      <c r="P593" s="48">
        <f>M593*N593</f>
        <v>0</v>
      </c>
      <c r="Q593" s="45"/>
    </row>
    <row r="594" spans="2:17" ht="12.75">
      <c r="B594" s="69">
        <f>B589+1</f>
        <v>114</v>
      </c>
      <c r="C594" s="145"/>
      <c r="D594" s="139"/>
      <c r="E594" s="142"/>
      <c r="F594" s="5">
        <v>1</v>
      </c>
      <c r="G594" s="5">
        <v>2</v>
      </c>
      <c r="H594" s="5">
        <v>3</v>
      </c>
      <c r="I594" s="5">
        <v>4</v>
      </c>
      <c r="J594" s="5">
        <v>5</v>
      </c>
      <c r="K594" s="5">
        <v>6</v>
      </c>
      <c r="L594" s="5"/>
      <c r="M594" s="22"/>
      <c r="N594" s="18"/>
      <c r="O594" s="35"/>
      <c r="P594" s="23"/>
      <c r="Q594" s="24">
        <f>SUM(P595:P598)/7.5*10</f>
        <v>0</v>
      </c>
    </row>
    <row r="595" spans="2:17" ht="12.75">
      <c r="B595" s="10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22">
        <f>((SUM(F595:K595)-MAX(F595:K595)-MIN(F595:K595)))/4</f>
        <v>0</v>
      </c>
      <c r="N595" s="36">
        <v>1.6</v>
      </c>
      <c r="O595" s="35"/>
      <c r="P595" s="23">
        <f>M595*N595</f>
        <v>0</v>
      </c>
      <c r="Q595" s="5"/>
    </row>
    <row r="596" spans="2:17" ht="12.75">
      <c r="B596" s="10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22">
        <f>((SUM(F596:K596)-MAX(F596:K596)-MIN(F596:K596)))/4</f>
        <v>0</v>
      </c>
      <c r="N596" s="37">
        <v>2</v>
      </c>
      <c r="O596" s="35"/>
      <c r="P596" s="23">
        <f>M596*N596</f>
        <v>0</v>
      </c>
      <c r="Q596" s="5"/>
    </row>
    <row r="597" spans="2:17" ht="12.75">
      <c r="B597" s="10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22">
        <f>((SUM(F597:K597)-MAX(F597:K597)-MIN(F597:K597)))/4</f>
        <v>0</v>
      </c>
      <c r="N597" s="36">
        <v>1.8</v>
      </c>
      <c r="O597" s="35"/>
      <c r="P597" s="23">
        <f>M597*N597</f>
        <v>0</v>
      </c>
      <c r="Q597" s="5"/>
    </row>
    <row r="598" spans="2:17" ht="13.5" thickBot="1">
      <c r="B598" s="109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6">
        <f>((SUM(F598:K598)-MAX(F598:K598)-MIN(F598:K598)))/4</f>
        <v>0</v>
      </c>
      <c r="N598" s="70">
        <v>2.1</v>
      </c>
      <c r="O598" s="47"/>
      <c r="P598" s="48">
        <f>M598*N598</f>
        <v>0</v>
      </c>
      <c r="Q598" s="45"/>
    </row>
    <row r="599" spans="2:17" ht="12.75">
      <c r="B599" s="69">
        <f>B594+1</f>
        <v>115</v>
      </c>
      <c r="C599" s="145"/>
      <c r="D599" s="139"/>
      <c r="E599" s="142"/>
      <c r="F599" s="5">
        <v>1</v>
      </c>
      <c r="G599" s="5">
        <v>2</v>
      </c>
      <c r="H599" s="5">
        <v>3</v>
      </c>
      <c r="I599" s="5">
        <v>4</v>
      </c>
      <c r="J599" s="5">
        <v>5</v>
      </c>
      <c r="K599" s="5">
        <v>6</v>
      </c>
      <c r="L599" s="5"/>
      <c r="M599" s="22"/>
      <c r="N599" s="18"/>
      <c r="O599" s="35"/>
      <c r="P599" s="23"/>
      <c r="Q599" s="24">
        <f>SUM(P600:P603)/7.5*10</f>
        <v>0</v>
      </c>
    </row>
    <row r="600" spans="2:17" ht="12.75">
      <c r="B600" s="10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22">
        <f>((SUM(F600:K600)-MAX(F600:K600)-MIN(F600:K600)))/4</f>
        <v>0</v>
      </c>
      <c r="N600" s="36">
        <v>1.6</v>
      </c>
      <c r="O600" s="35"/>
      <c r="P600" s="23">
        <f>M600*N600</f>
        <v>0</v>
      </c>
      <c r="Q600" s="5"/>
    </row>
    <row r="601" spans="2:17" ht="12.75">
      <c r="B601" s="10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22">
        <f>((SUM(F601:K601)-MAX(F601:K601)-MIN(F601:K601)))/4</f>
        <v>0</v>
      </c>
      <c r="N601" s="37">
        <v>2</v>
      </c>
      <c r="O601" s="35"/>
      <c r="P601" s="23">
        <f>M601*N601</f>
        <v>0</v>
      </c>
      <c r="Q601" s="5"/>
    </row>
    <row r="602" spans="2:17" ht="12.75">
      <c r="B602" s="10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22">
        <f>((SUM(F602:K602)-MAX(F602:K602)-MIN(F602:K602)))/4</f>
        <v>0</v>
      </c>
      <c r="N602" s="36">
        <v>1.8</v>
      </c>
      <c r="O602" s="35"/>
      <c r="P602" s="23">
        <f>M602*N602</f>
        <v>0</v>
      </c>
      <c r="Q602" s="5"/>
    </row>
    <row r="603" spans="2:17" ht="13.5" thickBot="1">
      <c r="B603" s="10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22">
        <f>((SUM(F603:K603)-MAX(F603:K603)-MIN(F603:K603)))/4</f>
        <v>0</v>
      </c>
      <c r="N603" s="70">
        <v>2.1</v>
      </c>
      <c r="O603" s="35"/>
      <c r="P603" s="23">
        <f>M603*N603</f>
        <v>0</v>
      </c>
      <c r="Q603" s="5"/>
    </row>
    <row r="604" spans="2:17" ht="12.75">
      <c r="B604" s="110">
        <f>B599+1</f>
        <v>116</v>
      </c>
      <c r="C604" s="140"/>
      <c r="D604" s="141"/>
      <c r="E604" s="142"/>
      <c r="F604" s="114">
        <v>1</v>
      </c>
      <c r="G604" s="114">
        <v>2</v>
      </c>
      <c r="H604" s="114">
        <v>3</v>
      </c>
      <c r="I604" s="114">
        <v>4</v>
      </c>
      <c r="J604" s="114">
        <v>5</v>
      </c>
      <c r="K604" s="114">
        <v>6</v>
      </c>
      <c r="L604" s="114"/>
      <c r="M604" s="119"/>
      <c r="N604" s="120"/>
      <c r="O604" s="121"/>
      <c r="P604" s="122"/>
      <c r="Q604" s="24">
        <f>SUM(P605:P608)/7.5*10</f>
        <v>0</v>
      </c>
    </row>
    <row r="605" spans="2:17" ht="12.75">
      <c r="B605" s="10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22">
        <f>((SUM(F605:K605)-MAX(F605:K605)-MIN(F605:K605)))/4</f>
        <v>0</v>
      </c>
      <c r="N605" s="36">
        <v>1.6</v>
      </c>
      <c r="O605" s="35"/>
      <c r="P605" s="23">
        <f>M605*N605</f>
        <v>0</v>
      </c>
      <c r="Q605" s="5"/>
    </row>
    <row r="606" spans="2:17" ht="12.75">
      <c r="B606" s="10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22">
        <f>((SUM(F606:K606)-MAX(F606:K606)-MIN(F606:K606)))/4</f>
        <v>0</v>
      </c>
      <c r="N606" s="37">
        <v>2</v>
      </c>
      <c r="O606" s="35"/>
      <c r="P606" s="23">
        <f>M606*N606</f>
        <v>0</v>
      </c>
      <c r="Q606" s="5"/>
    </row>
    <row r="607" spans="2:17" ht="12.75">
      <c r="B607" s="10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22">
        <f>((SUM(F607:K607)-MAX(F607:K607)-MIN(F607:K607)))/4</f>
        <v>0</v>
      </c>
      <c r="N607" s="36">
        <v>1.8</v>
      </c>
      <c r="O607" s="35"/>
      <c r="P607" s="23">
        <f>M607*N607</f>
        <v>0</v>
      </c>
      <c r="Q607" s="5"/>
    </row>
    <row r="608" spans="2:17" ht="13.5" thickBot="1">
      <c r="B608" s="109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6">
        <f>((SUM(F608:K608)-MAX(F608:K608)-MIN(F608:K608)))/4</f>
        <v>0</v>
      </c>
      <c r="N608" s="70">
        <v>2.1</v>
      </c>
      <c r="O608" s="47"/>
      <c r="P608" s="48">
        <f>M608*N608</f>
        <v>0</v>
      </c>
      <c r="Q608" s="45"/>
    </row>
    <row r="609" spans="2:17" ht="12.75">
      <c r="B609" s="69">
        <f>B604+1</f>
        <v>117</v>
      </c>
      <c r="C609" s="154"/>
      <c r="D609" s="139"/>
      <c r="E609" s="151"/>
      <c r="F609" s="5">
        <v>1</v>
      </c>
      <c r="G609" s="5">
        <v>2</v>
      </c>
      <c r="H609" s="5">
        <v>3</v>
      </c>
      <c r="I609" s="5">
        <v>4</v>
      </c>
      <c r="J609" s="5">
        <v>5</v>
      </c>
      <c r="K609" s="5">
        <v>6</v>
      </c>
      <c r="L609" s="5"/>
      <c r="M609" s="22"/>
      <c r="N609" s="18"/>
      <c r="O609" s="35"/>
      <c r="P609" s="23"/>
      <c r="Q609" s="24">
        <f>SUM(P610:P613)/7.5*10</f>
        <v>0</v>
      </c>
    </row>
    <row r="610" spans="2:17" ht="12.75">
      <c r="B610" s="10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22">
        <f>((SUM(F610:K610)-MAX(F610:K610)-MIN(F610:K610)))/4</f>
        <v>0</v>
      </c>
      <c r="N610" s="36">
        <v>1.6</v>
      </c>
      <c r="O610" s="35"/>
      <c r="P610" s="23">
        <f>M610*N610</f>
        <v>0</v>
      </c>
      <c r="Q610" s="5"/>
    </row>
    <row r="611" spans="2:17" ht="12.75">
      <c r="B611" s="10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22">
        <f>((SUM(F611:K611)-MAX(F611:K611)-MIN(F611:K611)))/4</f>
        <v>0</v>
      </c>
      <c r="N611" s="37">
        <v>2</v>
      </c>
      <c r="O611" s="35"/>
      <c r="P611" s="23">
        <f>M611*N611</f>
        <v>0</v>
      </c>
      <c r="Q611" s="5"/>
    </row>
    <row r="612" spans="2:17" ht="12.75">
      <c r="B612" s="10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22">
        <f>((SUM(F612:K612)-MAX(F612:K612)-MIN(F612:K612)))/4</f>
        <v>0</v>
      </c>
      <c r="N612" s="36">
        <v>1.8</v>
      </c>
      <c r="O612" s="35"/>
      <c r="P612" s="23">
        <f>M612*N612</f>
        <v>0</v>
      </c>
      <c r="Q612" s="5"/>
    </row>
    <row r="613" spans="2:17" ht="13.5" thickBot="1">
      <c r="B613" s="10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22">
        <f>((SUM(F613:K613)-MAX(F613:K613)-MIN(F613:K613)))/4</f>
        <v>0</v>
      </c>
      <c r="N613" s="70">
        <v>2.1</v>
      </c>
      <c r="O613" s="35"/>
      <c r="P613" s="23">
        <f>M613*N613</f>
        <v>0</v>
      </c>
      <c r="Q613" s="5"/>
    </row>
    <row r="614" spans="2:17" ht="12.75">
      <c r="B614" s="110">
        <f>B609+1</f>
        <v>118</v>
      </c>
      <c r="C614" s="140"/>
      <c r="D614" s="141"/>
      <c r="E614" s="142"/>
      <c r="F614" s="114">
        <v>1</v>
      </c>
      <c r="G614" s="114">
        <v>2</v>
      </c>
      <c r="H614" s="114">
        <v>3</v>
      </c>
      <c r="I614" s="114">
        <v>4</v>
      </c>
      <c r="J614" s="114">
        <v>5</v>
      </c>
      <c r="K614" s="114">
        <v>6</v>
      </c>
      <c r="L614" s="114"/>
      <c r="M614" s="115"/>
      <c r="N614" s="116"/>
      <c r="O614" s="117"/>
      <c r="P614" s="118"/>
      <c r="Q614" s="24">
        <f>SUM(P615:P618)/7.5*10</f>
        <v>0</v>
      </c>
    </row>
    <row r="615" spans="2:17" ht="12.75">
      <c r="B615" s="10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22">
        <f>((SUM(F615:K615)-MAX(F615:K615)-MIN(F615:K615)))/4</f>
        <v>0</v>
      </c>
      <c r="N615" s="36">
        <v>1.6</v>
      </c>
      <c r="O615" s="35"/>
      <c r="P615" s="23">
        <f>M615*N615</f>
        <v>0</v>
      </c>
      <c r="Q615" s="5"/>
    </row>
    <row r="616" spans="2:17" ht="12.75">
      <c r="B616" s="10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22">
        <f>((SUM(F616:K616)-MAX(F616:K616)-MIN(F616:K616)))/4</f>
        <v>0</v>
      </c>
      <c r="N616" s="37">
        <v>2</v>
      </c>
      <c r="O616" s="35"/>
      <c r="P616" s="23">
        <f>M616*N616</f>
        <v>0</v>
      </c>
      <c r="Q616" s="5"/>
    </row>
    <row r="617" spans="2:17" ht="12.75">
      <c r="B617" s="10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22">
        <f>((SUM(F617:K617)-MAX(F617:K617)-MIN(F617:K617)))/4</f>
        <v>0</v>
      </c>
      <c r="N617" s="36">
        <v>1.8</v>
      </c>
      <c r="O617" s="35"/>
      <c r="P617" s="23">
        <f>M617*N617</f>
        <v>0</v>
      </c>
      <c r="Q617" s="5"/>
    </row>
    <row r="618" spans="2:17" ht="13.5" thickBot="1">
      <c r="B618" s="109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6">
        <f>((SUM(F618:K618)-MAX(F618:K618)-MIN(F618:K618)))/4</f>
        <v>0</v>
      </c>
      <c r="N618" s="70">
        <v>2.1</v>
      </c>
      <c r="O618" s="47"/>
      <c r="P618" s="48">
        <f>M618*N618</f>
        <v>0</v>
      </c>
      <c r="Q618" s="45"/>
    </row>
    <row r="619" spans="2:17" ht="12.75">
      <c r="B619" s="69">
        <f>B614+1</f>
        <v>119</v>
      </c>
      <c r="C619" s="145"/>
      <c r="D619" s="139"/>
      <c r="E619" s="142"/>
      <c r="F619" s="5">
        <v>1</v>
      </c>
      <c r="G619" s="5">
        <v>2</v>
      </c>
      <c r="H619" s="5">
        <v>3</v>
      </c>
      <c r="I619" s="5">
        <v>4</v>
      </c>
      <c r="J619" s="5">
        <v>5</v>
      </c>
      <c r="K619" s="5">
        <v>6</v>
      </c>
      <c r="L619" s="5"/>
      <c r="M619" s="22"/>
      <c r="N619" s="18"/>
      <c r="O619" s="35"/>
      <c r="P619" s="23"/>
      <c r="Q619" s="24">
        <f>SUM(P620:P623)/7.5*10</f>
        <v>0</v>
      </c>
    </row>
    <row r="620" spans="2:17" ht="12.75">
      <c r="B620" s="10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22">
        <f>((SUM(F620:K620)-MAX(F620:K620)-MIN(F620:K620)))/4</f>
        <v>0</v>
      </c>
      <c r="N620" s="36">
        <v>1.6</v>
      </c>
      <c r="O620" s="35"/>
      <c r="P620" s="23">
        <f>M620*N620</f>
        <v>0</v>
      </c>
      <c r="Q620" s="5"/>
    </row>
    <row r="621" spans="2:17" ht="12.75">
      <c r="B621" s="10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22">
        <f>((SUM(F621:K621)-MAX(F621:K621)-MIN(F621:K621)))/4</f>
        <v>0</v>
      </c>
      <c r="N621" s="37">
        <v>2</v>
      </c>
      <c r="O621" s="35"/>
      <c r="P621" s="23">
        <f>M621*N621</f>
        <v>0</v>
      </c>
      <c r="Q621" s="5"/>
    </row>
    <row r="622" spans="2:17" ht="12.75">
      <c r="B622" s="10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22">
        <f>((SUM(F622:K622)-MAX(F622:K622)-MIN(F622:K622)))/4</f>
        <v>0</v>
      </c>
      <c r="N622" s="36">
        <v>1.8</v>
      </c>
      <c r="O622" s="35"/>
      <c r="P622" s="23">
        <f>M622*N622</f>
        <v>0</v>
      </c>
      <c r="Q622" s="5"/>
    </row>
    <row r="623" spans="2:17" ht="13.5" thickBot="1">
      <c r="B623" s="109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6">
        <f>((SUM(F623:K623)-MAX(F623:K623)-MIN(F623:K623)))/4</f>
        <v>0</v>
      </c>
      <c r="N623" s="70">
        <v>2.1</v>
      </c>
      <c r="O623" s="47"/>
      <c r="P623" s="48">
        <f>M623*N623</f>
        <v>0</v>
      </c>
      <c r="Q623" s="45"/>
    </row>
    <row r="624" spans="2:17" ht="12.75">
      <c r="B624" s="69">
        <f>B619+1</f>
        <v>120</v>
      </c>
      <c r="C624" s="143"/>
      <c r="D624" s="150"/>
      <c r="E624" s="151"/>
      <c r="F624" s="5">
        <v>1</v>
      </c>
      <c r="G624" s="5">
        <v>2</v>
      </c>
      <c r="H624" s="5">
        <v>3</v>
      </c>
      <c r="I624" s="5">
        <v>4</v>
      </c>
      <c r="J624" s="5">
        <v>5</v>
      </c>
      <c r="K624" s="5">
        <v>6</v>
      </c>
      <c r="L624" s="5"/>
      <c r="M624" s="22"/>
      <c r="N624" s="18"/>
      <c r="O624" s="35"/>
      <c r="P624" s="23"/>
      <c r="Q624" s="24">
        <f>SUM(P625:P628)/7.5*10</f>
        <v>0</v>
      </c>
    </row>
    <row r="625" spans="2:17" ht="12.75">
      <c r="B625" s="10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22">
        <f>((SUM(F625:K625)-MAX(F625:K625)-MIN(F625:K625)))/4</f>
        <v>0</v>
      </c>
      <c r="N625" s="36">
        <v>1.6</v>
      </c>
      <c r="O625" s="35"/>
      <c r="P625" s="23">
        <f>M625*N625</f>
        <v>0</v>
      </c>
      <c r="Q625" s="5"/>
    </row>
    <row r="626" spans="2:17" ht="12.75">
      <c r="B626" s="10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22">
        <f>((SUM(F626:K626)-MAX(F626:K626)-MIN(F626:K626)))/4</f>
        <v>0</v>
      </c>
      <c r="N626" s="37">
        <v>2</v>
      </c>
      <c r="O626" s="35"/>
      <c r="P626" s="23">
        <f>M626*N626</f>
        <v>0</v>
      </c>
      <c r="Q626" s="5"/>
    </row>
    <row r="627" spans="2:17" ht="12.75">
      <c r="B627" s="10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22">
        <f>((SUM(F627:K627)-MAX(F627:K627)-MIN(F627:K627)))/4</f>
        <v>0</v>
      </c>
      <c r="N627" s="36">
        <v>1.8</v>
      </c>
      <c r="O627" s="35"/>
      <c r="P627" s="23">
        <f>M627*N627</f>
        <v>0</v>
      </c>
      <c r="Q627" s="5"/>
    </row>
    <row r="628" spans="2:17" ht="13.5" thickBot="1">
      <c r="B628" s="10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22">
        <f>((SUM(F628:K628)-MAX(F628:K628)-MIN(F628:K628)))/4</f>
        <v>0</v>
      </c>
      <c r="N628" s="70">
        <v>2.1</v>
      </c>
      <c r="O628" s="35"/>
      <c r="P628" s="23">
        <f>M628*N628</f>
        <v>0</v>
      </c>
      <c r="Q628" s="5"/>
    </row>
    <row r="629" spans="2:17" ht="12.75">
      <c r="B629" s="110">
        <f>B624+1</f>
        <v>121</v>
      </c>
      <c r="C629" s="145"/>
      <c r="D629" s="139"/>
      <c r="E629" s="142"/>
      <c r="F629" s="114">
        <v>1</v>
      </c>
      <c r="G629" s="114">
        <v>2</v>
      </c>
      <c r="H629" s="114">
        <v>3</v>
      </c>
      <c r="I629" s="114">
        <v>4</v>
      </c>
      <c r="J629" s="114">
        <v>5</v>
      </c>
      <c r="K629" s="114">
        <v>6</v>
      </c>
      <c r="L629" s="114"/>
      <c r="M629" s="119"/>
      <c r="N629" s="120"/>
      <c r="O629" s="121"/>
      <c r="P629" s="122"/>
      <c r="Q629" s="24">
        <f>SUM(P630:P633)/7.5*10</f>
        <v>0</v>
      </c>
    </row>
    <row r="630" spans="2:17" ht="12.75">
      <c r="B630" s="10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22">
        <f>((SUM(F630:K630)-MAX(F630:K630)-MIN(F630:K630)))/4</f>
        <v>0</v>
      </c>
      <c r="N630" s="36">
        <v>1.6</v>
      </c>
      <c r="O630" s="35"/>
      <c r="P630" s="23">
        <f>M630*N630</f>
        <v>0</v>
      </c>
      <c r="Q630" s="5"/>
    </row>
    <row r="631" spans="2:17" ht="12.75">
      <c r="B631" s="10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22">
        <f>((SUM(F631:K631)-MAX(F631:K631)-MIN(F631:K631)))/4</f>
        <v>0</v>
      </c>
      <c r="N631" s="37">
        <v>2</v>
      </c>
      <c r="O631" s="35"/>
      <c r="P631" s="23">
        <f>M631*N631</f>
        <v>0</v>
      </c>
      <c r="Q631" s="5"/>
    </row>
    <row r="632" spans="2:17" ht="12.75">
      <c r="B632" s="10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22">
        <f>((SUM(F632:K632)-MAX(F632:K632)-MIN(F632:K632)))/4</f>
        <v>0</v>
      </c>
      <c r="N632" s="36">
        <v>1.8</v>
      </c>
      <c r="O632" s="35"/>
      <c r="P632" s="23">
        <f>M632*N632</f>
        <v>0</v>
      </c>
      <c r="Q632" s="5"/>
    </row>
    <row r="633" spans="2:17" ht="13.5" thickBot="1">
      <c r="B633" s="109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6">
        <f>((SUM(F633:K633)-MAX(F633:K633)-MIN(F633:K633)))/4</f>
        <v>0</v>
      </c>
      <c r="N633" s="70">
        <v>2.1</v>
      </c>
      <c r="O633" s="47"/>
      <c r="P633" s="48">
        <f>M633*N633</f>
        <v>0</v>
      </c>
      <c r="Q633" s="45"/>
    </row>
    <row r="634" spans="2:17" ht="12.75">
      <c r="B634" s="69">
        <f>B629+1</f>
        <v>122</v>
      </c>
      <c r="C634" s="145"/>
      <c r="D634" s="141"/>
      <c r="E634" s="145"/>
      <c r="F634" s="5">
        <v>1</v>
      </c>
      <c r="G634" s="5">
        <v>2</v>
      </c>
      <c r="H634" s="5">
        <v>3</v>
      </c>
      <c r="I634" s="5">
        <v>4</v>
      </c>
      <c r="J634" s="5">
        <v>5</v>
      </c>
      <c r="K634" s="5">
        <v>6</v>
      </c>
      <c r="L634" s="5"/>
      <c r="M634" s="22"/>
      <c r="N634" s="18"/>
      <c r="O634" s="35"/>
      <c r="P634" s="23"/>
      <c r="Q634" s="24">
        <f>SUM(P635:P638)/7.5*10</f>
        <v>0</v>
      </c>
    </row>
    <row r="635" spans="2:17" ht="12.75">
      <c r="B635" s="10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22">
        <f>((SUM(F635:K635)-MAX(F635:K635)-MIN(F635:K635)))/4</f>
        <v>0</v>
      </c>
      <c r="N635" s="36">
        <v>1.6</v>
      </c>
      <c r="O635" s="35"/>
      <c r="P635" s="23">
        <f>M635*N635</f>
        <v>0</v>
      </c>
      <c r="Q635" s="5"/>
    </row>
    <row r="636" spans="2:17" ht="12.75">
      <c r="B636" s="10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22">
        <f>((SUM(F636:K636)-MAX(F636:K636)-MIN(F636:K636)))/4</f>
        <v>0</v>
      </c>
      <c r="N636" s="37">
        <v>2</v>
      </c>
      <c r="O636" s="35"/>
      <c r="P636" s="23">
        <f>M636*N636</f>
        <v>0</v>
      </c>
      <c r="Q636" s="5"/>
    </row>
    <row r="637" spans="2:17" ht="12.75">
      <c r="B637" s="10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22">
        <f>((SUM(F637:K637)-MAX(F637:K637)-MIN(F637:K637)))/4</f>
        <v>0</v>
      </c>
      <c r="N637" s="36">
        <v>1.8</v>
      </c>
      <c r="O637" s="35"/>
      <c r="P637" s="23">
        <f>M637*N637</f>
        <v>0</v>
      </c>
      <c r="Q637" s="5"/>
    </row>
    <row r="638" spans="2:17" ht="13.5" thickBot="1">
      <c r="B638" s="10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22">
        <f>((SUM(F638:K638)-MAX(F638:K638)-MIN(F638:K638)))/4</f>
        <v>0</v>
      </c>
      <c r="N638" s="70">
        <v>2.1</v>
      </c>
      <c r="O638" s="35"/>
      <c r="P638" s="23">
        <f>M638*N638</f>
        <v>0</v>
      </c>
      <c r="Q638" s="5"/>
    </row>
    <row r="639" spans="2:17" ht="12.75">
      <c r="B639" s="110">
        <f>B634+1</f>
        <v>123</v>
      </c>
      <c r="C639" s="140"/>
      <c r="D639" s="141"/>
      <c r="E639" s="142"/>
      <c r="F639" s="114">
        <v>1</v>
      </c>
      <c r="G639" s="114">
        <v>2</v>
      </c>
      <c r="H639" s="114">
        <v>3</v>
      </c>
      <c r="I639" s="114">
        <v>4</v>
      </c>
      <c r="J639" s="114">
        <v>5</v>
      </c>
      <c r="K639" s="114">
        <v>6</v>
      </c>
      <c r="L639" s="114"/>
      <c r="M639" s="115"/>
      <c r="N639" s="116"/>
      <c r="O639" s="117"/>
      <c r="P639" s="118"/>
      <c r="Q639" s="24">
        <f>SUM(P640:P643)/7.5*10</f>
        <v>0</v>
      </c>
    </row>
    <row r="640" spans="2:17" ht="12.75">
      <c r="B640" s="10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22">
        <f>((SUM(F640:K640)-MAX(F640:K640)-MIN(F640:K640)))/4</f>
        <v>0</v>
      </c>
      <c r="N640" s="36">
        <v>1.6</v>
      </c>
      <c r="O640" s="35"/>
      <c r="P640" s="23">
        <f>M640*N640</f>
        <v>0</v>
      </c>
      <c r="Q640" s="5"/>
    </row>
    <row r="641" spans="2:17" ht="12.75">
      <c r="B641" s="10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22">
        <f>((SUM(F641:K641)-MAX(F641:K641)-MIN(F641:K641)))/4</f>
        <v>0</v>
      </c>
      <c r="N641" s="37">
        <v>2</v>
      </c>
      <c r="O641" s="35"/>
      <c r="P641" s="23">
        <f>M641*N641</f>
        <v>0</v>
      </c>
      <c r="Q641" s="5"/>
    </row>
    <row r="642" spans="2:17" ht="12.75">
      <c r="B642" s="10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22">
        <f>((SUM(F642:K642)-MAX(F642:K642)-MIN(F642:K642)))/4</f>
        <v>0</v>
      </c>
      <c r="N642" s="36">
        <v>1.8</v>
      </c>
      <c r="O642" s="35"/>
      <c r="P642" s="23">
        <f>M642*N642</f>
        <v>0</v>
      </c>
      <c r="Q642" s="5"/>
    </row>
    <row r="643" spans="2:17" ht="13.5" thickBot="1">
      <c r="B643" s="109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6">
        <f>((SUM(F643:K643)-MAX(F643:K643)-MIN(F643:K643)))/4</f>
        <v>0</v>
      </c>
      <c r="N643" s="70">
        <v>2.1</v>
      </c>
      <c r="O643" s="47"/>
      <c r="P643" s="48">
        <f>M643*N643</f>
        <v>0</v>
      </c>
      <c r="Q643" s="45"/>
    </row>
    <row r="644" spans="2:17" ht="12.75">
      <c r="B644" s="69">
        <f>B639+1</f>
        <v>124</v>
      </c>
      <c r="C644" s="140"/>
      <c r="D644" s="141"/>
      <c r="E644" s="142"/>
      <c r="F644" s="5">
        <v>1</v>
      </c>
      <c r="G644" s="5">
        <v>2</v>
      </c>
      <c r="H644" s="5">
        <v>3</v>
      </c>
      <c r="I644" s="5">
        <v>4</v>
      </c>
      <c r="J644" s="5">
        <v>5</v>
      </c>
      <c r="K644" s="5">
        <v>6</v>
      </c>
      <c r="L644" s="5"/>
      <c r="M644" s="22"/>
      <c r="N644" s="18"/>
      <c r="O644" s="35"/>
      <c r="P644" s="23"/>
      <c r="Q644" s="24">
        <f>SUM(P645:P648)/7.5*10</f>
        <v>0</v>
      </c>
    </row>
    <row r="645" spans="2:17" ht="12.75">
      <c r="B645" s="10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22">
        <f>((SUM(F645:K645)-MAX(F645:K645)-MIN(F645:K645)))/4</f>
        <v>0</v>
      </c>
      <c r="N645" s="36">
        <v>1.6</v>
      </c>
      <c r="O645" s="35"/>
      <c r="P645" s="23">
        <f>M645*N645</f>
        <v>0</v>
      </c>
      <c r="Q645" s="5"/>
    </row>
    <row r="646" spans="2:17" ht="12.75">
      <c r="B646" s="10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22">
        <f>((SUM(F646:K646)-MAX(F646:K646)-MIN(F646:K646)))/4</f>
        <v>0</v>
      </c>
      <c r="N646" s="37">
        <v>2</v>
      </c>
      <c r="O646" s="35"/>
      <c r="P646" s="23">
        <f>M646*N646</f>
        <v>0</v>
      </c>
      <c r="Q646" s="5"/>
    </row>
    <row r="647" spans="2:17" ht="12.75">
      <c r="B647" s="10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22">
        <f>((SUM(F647:K647)-MAX(F647:K647)-MIN(F647:K647)))/4</f>
        <v>0</v>
      </c>
      <c r="N647" s="36">
        <v>1.8</v>
      </c>
      <c r="O647" s="35"/>
      <c r="P647" s="23">
        <f>M647*N647</f>
        <v>0</v>
      </c>
      <c r="Q647" s="5"/>
    </row>
    <row r="648" spans="2:17" ht="13.5" thickBot="1">
      <c r="B648" s="109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6">
        <f>((SUM(F648:K648)-MAX(F648:K648)-MIN(F648:K648)))/4</f>
        <v>0</v>
      </c>
      <c r="N648" s="70">
        <v>2.1</v>
      </c>
      <c r="O648" s="47"/>
      <c r="P648" s="48">
        <f>M648*N648</f>
        <v>0</v>
      </c>
      <c r="Q648" s="45"/>
    </row>
    <row r="649" spans="2:17" ht="12.75">
      <c r="B649" s="69">
        <f>B644+1</f>
        <v>125</v>
      </c>
      <c r="C649" s="145"/>
      <c r="D649" s="153"/>
      <c r="E649" s="142"/>
      <c r="F649" s="5">
        <v>1</v>
      </c>
      <c r="G649" s="5">
        <v>2</v>
      </c>
      <c r="H649" s="5">
        <v>3</v>
      </c>
      <c r="I649" s="5">
        <v>4</v>
      </c>
      <c r="J649" s="5">
        <v>5</v>
      </c>
      <c r="K649" s="5">
        <v>6</v>
      </c>
      <c r="L649" s="5"/>
      <c r="M649" s="22"/>
      <c r="N649" s="18"/>
      <c r="O649" s="35"/>
      <c r="P649" s="23"/>
      <c r="Q649" s="24">
        <f>SUM(P650:P653)/7.5*10</f>
        <v>0</v>
      </c>
    </row>
    <row r="650" spans="2:17" ht="12.75">
      <c r="B650" s="10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22">
        <f>((SUM(F650:K650)-MAX(F650:K650)-MIN(F650:K650)))/4</f>
        <v>0</v>
      </c>
      <c r="N650" s="36">
        <v>1.6</v>
      </c>
      <c r="O650" s="35"/>
      <c r="P650" s="23">
        <f>M650*N650</f>
        <v>0</v>
      </c>
      <c r="Q650" s="5"/>
    </row>
    <row r="651" spans="2:17" ht="12.75">
      <c r="B651" s="10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22">
        <f>((SUM(F651:K651)-MAX(F651:K651)-MIN(F651:K651)))/4</f>
        <v>0</v>
      </c>
      <c r="N651" s="37">
        <v>2</v>
      </c>
      <c r="O651" s="35"/>
      <c r="P651" s="23">
        <f>M651*N651</f>
        <v>0</v>
      </c>
      <c r="Q651" s="5"/>
    </row>
    <row r="652" spans="2:17" ht="12.75">
      <c r="B652" s="10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22">
        <f>((SUM(F652:K652)-MAX(F652:K652)-MIN(F652:K652)))/4</f>
        <v>0</v>
      </c>
      <c r="N652" s="36">
        <v>1.8</v>
      </c>
      <c r="O652" s="35"/>
      <c r="P652" s="23">
        <f>M652*N652</f>
        <v>0</v>
      </c>
      <c r="Q652" s="5"/>
    </row>
    <row r="653" spans="2:17" ht="13.5" thickBot="1">
      <c r="B653" s="10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22">
        <f>((SUM(F653:K653)-MAX(F653:K653)-MIN(F653:K653)))/4</f>
        <v>0</v>
      </c>
      <c r="N653" s="70">
        <v>2.1</v>
      </c>
      <c r="O653" s="35"/>
      <c r="P653" s="23">
        <f>M653*N653</f>
        <v>0</v>
      </c>
      <c r="Q653" s="5"/>
    </row>
    <row r="654" spans="2:17" ht="12.75">
      <c r="B654" s="110">
        <f>B649+1</f>
        <v>126</v>
      </c>
      <c r="C654" s="145"/>
      <c r="D654" s="141"/>
      <c r="E654" s="145"/>
      <c r="F654" s="114">
        <v>1</v>
      </c>
      <c r="G654" s="114">
        <v>2</v>
      </c>
      <c r="H654" s="114">
        <v>3</v>
      </c>
      <c r="I654" s="114">
        <v>4</v>
      </c>
      <c r="J654" s="114">
        <v>5</v>
      </c>
      <c r="K654" s="114">
        <v>6</v>
      </c>
      <c r="L654" s="114"/>
      <c r="M654" s="119"/>
      <c r="N654" s="120"/>
      <c r="O654" s="121"/>
      <c r="P654" s="122"/>
      <c r="Q654" s="24">
        <f>SUM(P655:P658)/7.5*10</f>
        <v>0</v>
      </c>
    </row>
    <row r="655" spans="2:17" ht="12.75">
      <c r="B655" s="10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22">
        <f>((SUM(F655:K655)-MAX(F655:K655)-MIN(F655:K655)))/4</f>
        <v>0</v>
      </c>
      <c r="N655" s="36">
        <v>1.6</v>
      </c>
      <c r="O655" s="35"/>
      <c r="P655" s="23">
        <f>M655*N655</f>
        <v>0</v>
      </c>
      <c r="Q655" s="5"/>
    </row>
    <row r="656" spans="2:17" ht="12.75">
      <c r="B656" s="10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22">
        <f>((SUM(F656:K656)-MAX(F656:K656)-MIN(F656:K656)))/4</f>
        <v>0</v>
      </c>
      <c r="N656" s="37">
        <v>2</v>
      </c>
      <c r="O656" s="35"/>
      <c r="P656" s="23">
        <f>M656*N656</f>
        <v>0</v>
      </c>
      <c r="Q656" s="5"/>
    </row>
    <row r="657" spans="2:17" ht="12.75">
      <c r="B657" s="10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22">
        <f>((SUM(F657:K657)-MAX(F657:K657)-MIN(F657:K657)))/4</f>
        <v>0</v>
      </c>
      <c r="N657" s="36">
        <v>1.8</v>
      </c>
      <c r="O657" s="35"/>
      <c r="P657" s="23">
        <f>M657*N657</f>
        <v>0</v>
      </c>
      <c r="Q657" s="5"/>
    </row>
    <row r="658" spans="2:17" ht="13.5" thickBot="1">
      <c r="B658" s="109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6">
        <f>((SUM(F658:K658)-MAX(F658:K658)-MIN(F658:K658)))/4</f>
        <v>0</v>
      </c>
      <c r="N658" s="70">
        <v>2.1</v>
      </c>
      <c r="O658" s="47"/>
      <c r="P658" s="48">
        <f>M658*N658</f>
        <v>0</v>
      </c>
      <c r="Q658" s="45"/>
    </row>
    <row r="659" spans="2:17" ht="12.75">
      <c r="B659" s="69">
        <f>B654+1</f>
        <v>127</v>
      </c>
      <c r="C659" s="143"/>
      <c r="D659" s="150"/>
      <c r="E659" s="151"/>
      <c r="F659" s="5">
        <v>1</v>
      </c>
      <c r="G659" s="5">
        <v>2</v>
      </c>
      <c r="H659" s="5">
        <v>3</v>
      </c>
      <c r="I659" s="5">
        <v>4</v>
      </c>
      <c r="J659" s="5">
        <v>5</v>
      </c>
      <c r="K659" s="5">
        <v>6</v>
      </c>
      <c r="L659" s="5"/>
      <c r="M659" s="22"/>
      <c r="N659" s="18"/>
      <c r="O659" s="35"/>
      <c r="P659" s="23"/>
      <c r="Q659" s="24">
        <f>SUM(P660:P663)/7.5*10</f>
        <v>0</v>
      </c>
    </row>
    <row r="660" spans="2:17" ht="12.75">
      <c r="B660" s="10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22">
        <f>((SUM(F660:K660)-MAX(F660:K660)-MIN(F660:K660)))/4</f>
        <v>0</v>
      </c>
      <c r="N660" s="36">
        <v>1.6</v>
      </c>
      <c r="O660" s="35"/>
      <c r="P660" s="23">
        <f>M660*N660</f>
        <v>0</v>
      </c>
      <c r="Q660" s="5"/>
    </row>
    <row r="661" spans="2:17" ht="12.75">
      <c r="B661" s="10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22">
        <f>((SUM(F661:K661)-MAX(F661:K661)-MIN(F661:K661)))/4</f>
        <v>0</v>
      </c>
      <c r="N661" s="37">
        <v>2</v>
      </c>
      <c r="O661" s="35"/>
      <c r="P661" s="23">
        <f>M661*N661</f>
        <v>0</v>
      </c>
      <c r="Q661" s="5"/>
    </row>
    <row r="662" spans="2:17" ht="12.75">
      <c r="B662" s="10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22">
        <f>((SUM(F662:K662)-MAX(F662:K662)-MIN(F662:K662)))/4</f>
        <v>0</v>
      </c>
      <c r="N662" s="36">
        <v>1.8</v>
      </c>
      <c r="O662" s="35"/>
      <c r="P662" s="23">
        <f>M662*N662</f>
        <v>0</v>
      </c>
      <c r="Q662" s="5"/>
    </row>
    <row r="663" spans="2:17" ht="13.5" thickBot="1">
      <c r="B663" s="10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22">
        <f>((SUM(F663:K663)-MAX(F663:K663)-MIN(F663:K663)))/4</f>
        <v>0</v>
      </c>
      <c r="N663" s="70">
        <v>2.1</v>
      </c>
      <c r="O663" s="35"/>
      <c r="P663" s="23">
        <f>M663*N663</f>
        <v>0</v>
      </c>
      <c r="Q663" s="5"/>
    </row>
    <row r="664" spans="2:17" ht="12.75">
      <c r="B664" s="110">
        <f>B659+1</f>
        <v>128</v>
      </c>
      <c r="C664" s="111"/>
      <c r="D664" s="112"/>
      <c r="E664" s="113"/>
      <c r="F664" s="114">
        <v>1</v>
      </c>
      <c r="G664" s="114">
        <v>2</v>
      </c>
      <c r="H664" s="114">
        <v>3</v>
      </c>
      <c r="I664" s="114">
        <v>4</v>
      </c>
      <c r="J664" s="114">
        <v>5</v>
      </c>
      <c r="K664" s="114">
        <v>6</v>
      </c>
      <c r="L664" s="114"/>
      <c r="M664" s="115"/>
      <c r="N664" s="116"/>
      <c r="O664" s="117"/>
      <c r="P664" s="118"/>
      <c r="Q664" s="118">
        <f>SUM(P665:P668)/8.8*10</f>
        <v>0</v>
      </c>
    </row>
    <row r="665" spans="2:17" ht="12.75">
      <c r="B665" s="10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22">
        <f>((SUM(F665:K665)-MAX(F665:K665)-MIN(F665:K665)))/4</f>
        <v>0</v>
      </c>
      <c r="N665" s="36"/>
      <c r="O665" s="35"/>
      <c r="P665" s="23">
        <f>M665*N665</f>
        <v>0</v>
      </c>
      <c r="Q665" s="5"/>
    </row>
    <row r="666" spans="2:17" ht="12.75">
      <c r="B666" s="10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22">
        <f>((SUM(F666:K666)-MAX(F666:K666)-MIN(F666:K666)))/4</f>
        <v>0</v>
      </c>
      <c r="N666" s="37"/>
      <c r="O666" s="35"/>
      <c r="P666" s="23">
        <f>M666*N666</f>
        <v>0</v>
      </c>
      <c r="Q666" s="5"/>
    </row>
    <row r="667" spans="2:17" ht="12.75">
      <c r="B667" s="10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22">
        <f>((SUM(F667:K667)-MAX(F667:K667)-MIN(F667:K667)))/4</f>
        <v>0</v>
      </c>
      <c r="N667" s="36"/>
      <c r="O667" s="35"/>
      <c r="P667" s="23">
        <f>M667*N667</f>
        <v>0</v>
      </c>
      <c r="Q667" s="5"/>
    </row>
    <row r="668" spans="2:17" ht="12.75">
      <c r="B668" s="109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6">
        <f>((SUM(F668:K668)-MAX(F668:K668)-MIN(F668:K668)))/4</f>
        <v>0</v>
      </c>
      <c r="N668" s="74"/>
      <c r="O668" s="47"/>
      <c r="P668" s="48">
        <f>M668*N668</f>
        <v>0</v>
      </c>
      <c r="Q668" s="45"/>
    </row>
    <row r="669" spans="2:17" ht="12.75">
      <c r="B669" s="69">
        <f>B664+1</f>
        <v>129</v>
      </c>
      <c r="C669" s="52"/>
      <c r="D669" s="53"/>
      <c r="E669" s="42"/>
      <c r="F669" s="5">
        <v>1</v>
      </c>
      <c r="G669" s="5">
        <v>2</v>
      </c>
      <c r="H669" s="5">
        <v>3</v>
      </c>
      <c r="I669" s="5">
        <v>4</v>
      </c>
      <c r="J669" s="5">
        <v>5</v>
      </c>
      <c r="K669" s="5">
        <v>6</v>
      </c>
      <c r="L669" s="5"/>
      <c r="M669" s="22"/>
      <c r="N669" s="18"/>
      <c r="O669" s="35"/>
      <c r="P669" s="23"/>
      <c r="Q669" s="24">
        <f>SUM(P670:P673)/8.8*10</f>
        <v>0</v>
      </c>
    </row>
    <row r="670" spans="2:17" ht="12.75">
      <c r="B670" s="10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22">
        <f>((SUM(F670:K670)-MAX(F670:K670)-MIN(F670:K670)))/4</f>
        <v>0</v>
      </c>
      <c r="N670" s="36"/>
      <c r="O670" s="35"/>
      <c r="P670" s="23">
        <f>M670*N670</f>
        <v>0</v>
      </c>
      <c r="Q670" s="5"/>
    </row>
    <row r="671" spans="2:17" ht="12.75">
      <c r="B671" s="10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22">
        <f>((SUM(F671:K671)-MAX(F671:K671)-MIN(F671:K671)))/4</f>
        <v>0</v>
      </c>
      <c r="N671" s="37"/>
      <c r="O671" s="35"/>
      <c r="P671" s="23">
        <f>M671*N671</f>
        <v>0</v>
      </c>
      <c r="Q671" s="5"/>
    </row>
    <row r="672" spans="2:17" ht="12.75">
      <c r="B672" s="10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22">
        <f>((SUM(F672:K672)-MAX(F672:K672)-MIN(F672:K672)))/4</f>
        <v>0</v>
      </c>
      <c r="N672" s="36"/>
      <c r="O672" s="35"/>
      <c r="P672" s="23">
        <f>M672*N672</f>
        <v>0</v>
      </c>
      <c r="Q672" s="5"/>
    </row>
    <row r="673" spans="2:17" ht="12.75">
      <c r="B673" s="109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6">
        <f>((SUM(F673:K673)-MAX(F673:K673)-MIN(F673:K673)))/4</f>
        <v>0</v>
      </c>
      <c r="N673" s="74"/>
      <c r="O673" s="47"/>
      <c r="P673" s="48">
        <f>M673*N673</f>
        <v>0</v>
      </c>
      <c r="Q673" s="45"/>
    </row>
    <row r="674" spans="2:17" ht="12.75">
      <c r="B674" s="69">
        <f>B669+1</f>
        <v>130</v>
      </c>
      <c r="C674" s="52"/>
      <c r="D674" s="53"/>
      <c r="E674" s="42"/>
      <c r="F674" s="5">
        <v>1</v>
      </c>
      <c r="G674" s="5">
        <v>2</v>
      </c>
      <c r="H674" s="5">
        <v>3</v>
      </c>
      <c r="I674" s="5">
        <v>4</v>
      </c>
      <c r="J674" s="5">
        <v>5</v>
      </c>
      <c r="K674" s="5">
        <v>6</v>
      </c>
      <c r="L674" s="5"/>
      <c r="M674" s="22"/>
      <c r="N674" s="18"/>
      <c r="O674" s="35"/>
      <c r="P674" s="23"/>
      <c r="Q674" s="24">
        <f>SUM(P675:P678)/8.8*10</f>
        <v>0</v>
      </c>
    </row>
    <row r="675" spans="2:17" ht="12.75">
      <c r="B675" s="10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22">
        <f>((SUM(F675:K675)-MAX(F675:K675)-MIN(F675:K675)))/4</f>
        <v>0</v>
      </c>
      <c r="N675" s="36"/>
      <c r="O675" s="35"/>
      <c r="P675" s="23">
        <f>M675*N675</f>
        <v>0</v>
      </c>
      <c r="Q675" s="5"/>
    </row>
    <row r="676" spans="2:17" ht="12.75">
      <c r="B676" s="10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22">
        <f>((SUM(F676:K676)-MAX(F676:K676)-MIN(F676:K676)))/4</f>
        <v>0</v>
      </c>
      <c r="N676" s="37"/>
      <c r="O676" s="35"/>
      <c r="P676" s="23">
        <f>M676*N676</f>
        <v>0</v>
      </c>
      <c r="Q676" s="5"/>
    </row>
    <row r="677" spans="2:17" ht="12.75">
      <c r="B677" s="10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22">
        <f>((SUM(F677:K677)-MAX(F677:K677)-MIN(F677:K677)))/4</f>
        <v>0</v>
      </c>
      <c r="N677" s="36"/>
      <c r="O677" s="35"/>
      <c r="P677" s="23">
        <f>M677*N677</f>
        <v>0</v>
      </c>
      <c r="Q677" s="5"/>
    </row>
    <row r="678" spans="2:17" ht="12.75">
      <c r="B678" s="10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22">
        <f>((SUM(F678:K678)-MAX(F678:K678)-MIN(F678:K678)))/4</f>
        <v>0</v>
      </c>
      <c r="N678" s="36"/>
      <c r="O678" s="35"/>
      <c r="P678" s="23">
        <f>M678*N678</f>
        <v>0</v>
      </c>
      <c r="Q678" s="5"/>
    </row>
  </sheetData>
  <sheetProtection/>
  <mergeCells count="5">
    <mergeCell ref="F28:K28"/>
    <mergeCell ref="C22:E22"/>
    <mergeCell ref="C23:E23"/>
    <mergeCell ref="C24:E24"/>
    <mergeCell ref="C25:E25"/>
  </mergeCells>
  <printOptions/>
  <pageMargins left="0.14" right="0.14" top="0.23" bottom="0.61" header="0.31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7">
      <selection activeCell="K39" sqref="K39"/>
    </sheetView>
  </sheetViews>
  <sheetFormatPr defaultColWidth="9.00390625" defaultRowHeight="12.75"/>
  <cols>
    <col min="1" max="1" width="3.75390625" style="2" customWidth="1"/>
    <col min="2" max="2" width="3.875" style="104" customWidth="1"/>
    <col min="3" max="3" width="21.00390625" style="4" customWidth="1"/>
    <col min="4" max="4" width="4.25390625" style="4" customWidth="1"/>
    <col min="5" max="5" width="10.875" style="4" customWidth="1"/>
    <col min="6" max="6" width="6.75390625" style="4" customWidth="1"/>
    <col min="7" max="7" width="4.125" style="2" bestFit="1" customWidth="1"/>
    <col min="8" max="8" width="3.625" style="29" bestFit="1" customWidth="1"/>
    <col min="9" max="9" width="22.625" style="29" bestFit="1" customWidth="1"/>
    <col min="10" max="10" width="5.875" style="29" bestFit="1" customWidth="1"/>
    <col min="11" max="11" width="26.375" style="29" customWidth="1"/>
    <col min="12" max="13" width="9.125" style="29" customWidth="1"/>
    <col min="14" max="16384" width="9.125" style="2" customWidth="1"/>
  </cols>
  <sheetData>
    <row r="1" spans="1:4" s="25" customFormat="1" ht="14.25" customHeight="1">
      <c r="A1" s="33" t="s">
        <v>78</v>
      </c>
      <c r="B1" s="59"/>
      <c r="C1" s="60"/>
      <c r="D1" s="61"/>
    </row>
    <row r="2" spans="1:4" s="26" customFormat="1" ht="15.75">
      <c r="A2" s="33" t="s">
        <v>86</v>
      </c>
      <c r="B2" s="32"/>
      <c r="C2" s="62"/>
      <c r="D2" s="62"/>
    </row>
    <row r="3" spans="1:4" s="25" customFormat="1" ht="15">
      <c r="A3" s="33" t="s">
        <v>87</v>
      </c>
      <c r="B3" s="59"/>
      <c r="C3" s="63"/>
      <c r="D3" s="61"/>
    </row>
    <row r="4" spans="1:5" s="25" customFormat="1" ht="15">
      <c r="A4" s="33"/>
      <c r="B4" s="100"/>
      <c r="C4" s="63"/>
      <c r="D4" s="61"/>
      <c r="E4" s="31"/>
    </row>
    <row r="5" spans="1:5" s="26" customFormat="1" ht="15.75">
      <c r="A5" s="33" t="s">
        <v>26</v>
      </c>
      <c r="B5" s="101"/>
      <c r="C5" s="32"/>
      <c r="D5" s="65"/>
      <c r="E5" s="32"/>
    </row>
    <row r="6" spans="1:5" s="25" customFormat="1" ht="15">
      <c r="A6" s="33" t="s">
        <v>28</v>
      </c>
      <c r="B6" s="100"/>
      <c r="C6" s="60"/>
      <c r="D6" s="61"/>
      <c r="E6" s="31"/>
    </row>
    <row r="7" spans="1:2" s="31" customFormat="1" ht="11.25">
      <c r="A7" s="33"/>
      <c r="B7" s="102"/>
    </row>
    <row r="8" spans="1:4" s="31" customFormat="1" ht="11.25">
      <c r="A8" s="66" t="s">
        <v>29</v>
      </c>
      <c r="B8" s="103"/>
      <c r="D8" s="67" t="s">
        <v>44</v>
      </c>
    </row>
    <row r="9" spans="1:4" s="31" customFormat="1" ht="11.25">
      <c r="A9" s="66" t="s">
        <v>27</v>
      </c>
      <c r="B9" s="103"/>
      <c r="D9" s="67" t="s">
        <v>77</v>
      </c>
    </row>
    <row r="10" spans="2:13" s="4" customFormat="1" ht="11.25">
      <c r="B10" s="104"/>
      <c r="H10" s="68"/>
      <c r="I10" s="68"/>
      <c r="J10" s="68"/>
      <c r="K10" s="68"/>
      <c r="L10" s="68"/>
      <c r="M10" s="68"/>
    </row>
    <row r="12" spans="1:5" ht="12.75">
      <c r="A12" s="104" t="s">
        <v>79</v>
      </c>
      <c r="B12" s="4"/>
      <c r="D12" s="104"/>
      <c r="E12" s="4" t="s">
        <v>32</v>
      </c>
    </row>
    <row r="13" spans="1:5" ht="12.75">
      <c r="A13" s="104">
        <v>1</v>
      </c>
      <c r="B13" s="4" t="s">
        <v>144</v>
      </c>
      <c r="D13" s="4">
        <v>1</v>
      </c>
      <c r="E13" s="4" t="s">
        <v>152</v>
      </c>
    </row>
    <row r="14" spans="1:5" ht="12.75">
      <c r="A14" s="104">
        <v>2</v>
      </c>
      <c r="B14" s="4" t="s">
        <v>145</v>
      </c>
      <c r="D14" s="4">
        <v>2</v>
      </c>
      <c r="E14" s="4" t="s">
        <v>153</v>
      </c>
    </row>
    <row r="15" spans="1:5" ht="12.75">
      <c r="A15" s="104">
        <v>3</v>
      </c>
      <c r="B15" s="4" t="s">
        <v>147</v>
      </c>
      <c r="D15" s="4">
        <v>3</v>
      </c>
      <c r="E15" s="4" t="s">
        <v>151</v>
      </c>
    </row>
    <row r="16" spans="1:5" ht="12.75">
      <c r="A16" s="104">
        <v>4</v>
      </c>
      <c r="B16" s="104" t="s">
        <v>146</v>
      </c>
      <c r="D16" s="4">
        <v>4</v>
      </c>
      <c r="E16" s="4" t="s">
        <v>154</v>
      </c>
    </row>
    <row r="17" spans="1:5" ht="12.75">
      <c r="A17" s="104">
        <v>5</v>
      </c>
      <c r="B17" s="4" t="s">
        <v>148</v>
      </c>
      <c r="D17" s="4">
        <v>5</v>
      </c>
      <c r="E17" s="4" t="s">
        <v>208</v>
      </c>
    </row>
    <row r="18" spans="1:2" ht="12.75">
      <c r="A18" s="104">
        <v>6</v>
      </c>
      <c r="B18" s="4" t="s">
        <v>149</v>
      </c>
    </row>
    <row r="19" spans="1:2" ht="12.75">
      <c r="A19" s="104">
        <v>7</v>
      </c>
      <c r="B19" s="4" t="s">
        <v>150</v>
      </c>
    </row>
    <row r="20" spans="2:13" s="28" customFormat="1" ht="12.75">
      <c r="B20" s="105"/>
      <c r="C20" s="5"/>
      <c r="D20" s="5"/>
      <c r="E20" s="5"/>
      <c r="F20" s="5"/>
      <c r="H20" s="30"/>
      <c r="I20" s="30"/>
      <c r="J20" s="30"/>
      <c r="K20" s="30"/>
      <c r="L20" s="30"/>
      <c r="M20" s="30"/>
    </row>
    <row r="21" spans="2:13" s="28" customFormat="1" ht="12.75">
      <c r="B21" s="106" t="s">
        <v>33</v>
      </c>
      <c r="C21" s="71"/>
      <c r="D21" s="13"/>
      <c r="E21" s="13"/>
      <c r="F21" s="5"/>
      <c r="H21" s="30"/>
      <c r="I21" s="30"/>
      <c r="J21" s="30"/>
      <c r="K21" s="30"/>
      <c r="L21" s="30"/>
      <c r="M21" s="30"/>
    </row>
    <row r="22" spans="2:13" s="28" customFormat="1" ht="12.75">
      <c r="B22" s="107">
        <v>101</v>
      </c>
      <c r="C22" s="322" t="s">
        <v>73</v>
      </c>
      <c r="D22" s="322"/>
      <c r="E22" s="322"/>
      <c r="F22" s="5"/>
      <c r="H22" s="30"/>
      <c r="I22" s="30"/>
      <c r="J22" s="30"/>
      <c r="K22" s="30"/>
      <c r="L22" s="30"/>
      <c r="M22" s="30"/>
    </row>
    <row r="23" spans="2:13" s="28" customFormat="1" ht="12.75">
      <c r="B23" s="107">
        <v>301</v>
      </c>
      <c r="C23" s="323" t="s">
        <v>74</v>
      </c>
      <c r="D23" s="323"/>
      <c r="E23" s="323"/>
      <c r="F23" s="5"/>
      <c r="H23" s="30"/>
      <c r="I23" s="30"/>
      <c r="J23" s="30"/>
      <c r="K23" s="30"/>
      <c r="L23" s="30"/>
      <c r="M23" s="30"/>
    </row>
    <row r="24" spans="2:13" s="28" customFormat="1" ht="12.75">
      <c r="B24" s="107">
        <v>311</v>
      </c>
      <c r="C24" s="323" t="s">
        <v>75</v>
      </c>
      <c r="D24" s="323"/>
      <c r="E24" s="323"/>
      <c r="F24" s="5"/>
      <c r="H24" s="30"/>
      <c r="I24" s="30"/>
      <c r="J24" s="30"/>
      <c r="K24" s="30"/>
      <c r="L24" s="30"/>
      <c r="M24" s="30"/>
    </row>
    <row r="25" spans="2:13" s="28" customFormat="1" ht="12.75">
      <c r="B25" s="107">
        <v>360</v>
      </c>
      <c r="C25" s="322" t="s">
        <v>76</v>
      </c>
      <c r="D25" s="322"/>
      <c r="E25" s="322"/>
      <c r="F25" s="5"/>
      <c r="H25" s="30"/>
      <c r="I25" s="30"/>
      <c r="J25" s="30"/>
      <c r="K25" s="30"/>
      <c r="L25" s="30"/>
      <c r="M25" s="30"/>
    </row>
    <row r="26" spans="2:13" s="28" customFormat="1" ht="12.75">
      <c r="B26" s="105"/>
      <c r="C26" s="5"/>
      <c r="D26" s="5"/>
      <c r="E26" s="5"/>
      <c r="F26" s="5"/>
      <c r="H26" s="30"/>
      <c r="I26" s="30"/>
      <c r="J26" s="30"/>
      <c r="K26" s="30"/>
      <c r="L26" s="30"/>
      <c r="M26" s="30"/>
    </row>
    <row r="27" spans="2:13" s="28" customFormat="1" ht="12.75">
      <c r="B27" s="218"/>
      <c r="D27" s="218"/>
      <c r="E27" s="5"/>
      <c r="F27" s="5"/>
      <c r="H27" s="30"/>
      <c r="I27" s="30"/>
      <c r="J27" s="30"/>
      <c r="K27" s="30"/>
      <c r="L27" s="30"/>
      <c r="M27" s="30"/>
    </row>
    <row r="28" spans="2:13" s="28" customFormat="1" ht="12.75">
      <c r="B28" s="105"/>
      <c r="C28" s="5"/>
      <c r="D28" s="5"/>
      <c r="E28" s="5"/>
      <c r="F28" s="5"/>
      <c r="H28" s="30"/>
      <c r="I28" s="30"/>
      <c r="J28" s="30"/>
      <c r="K28" s="30"/>
      <c r="L28" s="30"/>
      <c r="M28" s="30"/>
    </row>
    <row r="29" spans="2:13" s="28" customFormat="1" ht="12.75">
      <c r="B29" s="201">
        <v>1</v>
      </c>
      <c r="C29" s="202" t="s">
        <v>69</v>
      </c>
      <c r="D29" s="203">
        <v>2003</v>
      </c>
      <c r="E29" s="204" t="s">
        <v>57</v>
      </c>
      <c r="F29" s="205" t="s">
        <v>192</v>
      </c>
      <c r="H29" s="30"/>
      <c r="I29" s="30"/>
      <c r="J29" s="30"/>
      <c r="K29" s="30"/>
      <c r="L29" s="30"/>
      <c r="M29" s="30"/>
    </row>
    <row r="30" spans="2:13" s="28" customFormat="1" ht="12.75">
      <c r="B30" s="201">
        <v>2</v>
      </c>
      <c r="C30" s="202" t="s">
        <v>56</v>
      </c>
      <c r="D30" s="203">
        <v>2003</v>
      </c>
      <c r="E30" s="204" t="s">
        <v>57</v>
      </c>
      <c r="F30" s="205" t="s">
        <v>170</v>
      </c>
      <c r="H30" s="30"/>
      <c r="I30" s="30"/>
      <c r="J30" s="30"/>
      <c r="K30" s="30"/>
      <c r="L30" s="30"/>
      <c r="M30" s="30"/>
    </row>
    <row r="31" spans="2:13" s="28" customFormat="1" ht="12.75">
      <c r="B31" s="201">
        <v>3</v>
      </c>
      <c r="C31" s="206" t="s">
        <v>118</v>
      </c>
      <c r="D31" s="207" t="s">
        <v>98</v>
      </c>
      <c r="E31" s="208" t="s">
        <v>57</v>
      </c>
      <c r="F31" s="205" t="s">
        <v>165</v>
      </c>
      <c r="H31" s="30"/>
      <c r="I31" s="30"/>
      <c r="J31" s="30"/>
      <c r="K31" s="30"/>
      <c r="L31" s="30"/>
      <c r="M31" s="30"/>
    </row>
    <row r="32" spans="2:13" s="28" customFormat="1" ht="12.75">
      <c r="B32" s="201">
        <v>4</v>
      </c>
      <c r="C32" s="202" t="s">
        <v>135</v>
      </c>
      <c r="D32" s="209" t="s">
        <v>93</v>
      </c>
      <c r="E32" s="202" t="s">
        <v>108</v>
      </c>
      <c r="F32" s="205" t="s">
        <v>188</v>
      </c>
      <c r="H32" s="30"/>
      <c r="I32" s="30"/>
      <c r="J32" s="30"/>
      <c r="K32" s="30"/>
      <c r="L32" s="30"/>
      <c r="M32" s="30"/>
    </row>
    <row r="33" spans="2:13" s="28" customFormat="1" ht="12.75">
      <c r="B33" s="201">
        <v>5</v>
      </c>
      <c r="C33" s="202" t="s">
        <v>71</v>
      </c>
      <c r="D33" s="209" t="s">
        <v>120</v>
      </c>
      <c r="E33" s="202" t="s">
        <v>57</v>
      </c>
      <c r="F33" s="205" t="s">
        <v>198</v>
      </c>
      <c r="H33" s="30"/>
      <c r="I33" s="30"/>
      <c r="J33" s="30"/>
      <c r="K33" s="30"/>
      <c r="L33" s="30"/>
      <c r="M33" s="30"/>
    </row>
    <row r="34" spans="2:13" s="28" customFormat="1" ht="12.75">
      <c r="B34" s="201">
        <v>6</v>
      </c>
      <c r="C34" s="202" t="s">
        <v>63</v>
      </c>
      <c r="D34" s="203">
        <v>2003</v>
      </c>
      <c r="E34" s="204" t="s">
        <v>57</v>
      </c>
      <c r="F34" s="205" t="s">
        <v>193</v>
      </c>
      <c r="H34" s="30"/>
      <c r="I34" s="30"/>
      <c r="J34" s="30"/>
      <c r="K34" s="30"/>
      <c r="L34" s="30"/>
      <c r="M34" s="30"/>
    </row>
    <row r="35" spans="2:13" s="28" customFormat="1" ht="12.75">
      <c r="B35" s="201">
        <v>7</v>
      </c>
      <c r="C35" s="206" t="s">
        <v>49</v>
      </c>
      <c r="D35" s="210">
        <v>2004</v>
      </c>
      <c r="E35" s="204" t="s">
        <v>108</v>
      </c>
      <c r="F35" s="205" t="s">
        <v>161</v>
      </c>
      <c r="H35" s="30"/>
      <c r="I35" s="30"/>
      <c r="J35" s="30"/>
      <c r="K35" s="30"/>
      <c r="L35" s="30"/>
      <c r="M35" s="30"/>
    </row>
    <row r="36" spans="2:13" s="28" customFormat="1" ht="12.75">
      <c r="B36" s="201">
        <v>8</v>
      </c>
      <c r="C36" s="202" t="s">
        <v>141</v>
      </c>
      <c r="D36" s="203">
        <v>2004</v>
      </c>
      <c r="E36" s="204" t="s">
        <v>108</v>
      </c>
      <c r="F36" s="205" t="s">
        <v>206</v>
      </c>
      <c r="H36" s="30"/>
      <c r="I36" s="30"/>
      <c r="J36" s="30"/>
      <c r="K36" s="30"/>
      <c r="L36" s="30"/>
      <c r="M36" s="30"/>
    </row>
    <row r="37" spans="2:13" s="28" customFormat="1" ht="12.75" customHeight="1">
      <c r="B37" s="201">
        <v>9</v>
      </c>
      <c r="C37" s="211" t="s">
        <v>138</v>
      </c>
      <c r="D37" s="203">
        <v>2003</v>
      </c>
      <c r="E37" s="212" t="s">
        <v>57</v>
      </c>
      <c r="F37" s="205" t="s">
        <v>203</v>
      </c>
      <c r="H37" s="30"/>
      <c r="I37" s="30"/>
      <c r="J37" s="30"/>
      <c r="K37" s="30"/>
      <c r="L37" s="30"/>
      <c r="M37" s="30"/>
    </row>
    <row r="38" spans="2:13" s="28" customFormat="1" ht="12.75">
      <c r="B38" s="201">
        <v>10</v>
      </c>
      <c r="C38" s="202" t="s">
        <v>209</v>
      </c>
      <c r="D38" s="213">
        <v>2005</v>
      </c>
      <c r="E38" s="204" t="s">
        <v>57</v>
      </c>
      <c r="F38" s="205" t="s">
        <v>205</v>
      </c>
      <c r="H38" s="30"/>
      <c r="I38" s="30"/>
      <c r="J38" s="30"/>
      <c r="K38" s="30"/>
      <c r="L38" s="30"/>
      <c r="M38" s="30"/>
    </row>
    <row r="39" spans="2:13" s="28" customFormat="1" ht="12.75">
      <c r="B39" s="201">
        <v>11</v>
      </c>
      <c r="C39" s="202" t="s">
        <v>129</v>
      </c>
      <c r="D39" s="209" t="s">
        <v>103</v>
      </c>
      <c r="E39" s="204" t="s">
        <v>60</v>
      </c>
      <c r="F39" s="205" t="s">
        <v>180</v>
      </c>
      <c r="H39" s="30"/>
      <c r="I39" s="30"/>
      <c r="J39" s="30"/>
      <c r="K39" s="30"/>
      <c r="L39" s="30"/>
      <c r="M39" s="30"/>
    </row>
    <row r="40" spans="2:13" s="28" customFormat="1" ht="12.75">
      <c r="B40" s="201">
        <v>12</v>
      </c>
      <c r="C40" s="202" t="s">
        <v>68</v>
      </c>
      <c r="D40" s="209" t="s">
        <v>98</v>
      </c>
      <c r="E40" s="202" t="s">
        <v>57</v>
      </c>
      <c r="F40" s="205" t="s">
        <v>162</v>
      </c>
      <c r="H40" s="30"/>
      <c r="I40" s="30"/>
      <c r="J40" s="30"/>
      <c r="K40" s="30"/>
      <c r="L40" s="30"/>
      <c r="M40" s="30"/>
    </row>
    <row r="41" spans="2:13" s="28" customFormat="1" ht="12.75">
      <c r="B41" s="201">
        <v>13</v>
      </c>
      <c r="C41" s="202" t="s">
        <v>130</v>
      </c>
      <c r="D41" s="203">
        <v>2004</v>
      </c>
      <c r="E41" s="204" t="s">
        <v>60</v>
      </c>
      <c r="F41" s="205" t="s">
        <v>182</v>
      </c>
      <c r="H41" s="30"/>
      <c r="I41" s="30"/>
      <c r="J41" s="30"/>
      <c r="K41" s="30"/>
      <c r="L41" s="30"/>
      <c r="M41" s="30"/>
    </row>
    <row r="42" spans="2:13" s="28" customFormat="1" ht="12.75">
      <c r="B42" s="201">
        <v>14</v>
      </c>
      <c r="C42" s="202" t="s">
        <v>58</v>
      </c>
      <c r="D42" s="213">
        <v>2003</v>
      </c>
      <c r="E42" s="204" t="s">
        <v>60</v>
      </c>
      <c r="F42" s="205" t="s">
        <v>174</v>
      </c>
      <c r="H42" s="30"/>
      <c r="I42" s="30"/>
      <c r="J42" s="30"/>
      <c r="K42" s="30"/>
      <c r="L42" s="30"/>
      <c r="M42" s="30"/>
    </row>
    <row r="43" spans="2:13" s="28" customFormat="1" ht="12.75">
      <c r="B43" s="201">
        <v>15</v>
      </c>
      <c r="C43" s="202" t="s">
        <v>72</v>
      </c>
      <c r="D43" s="209" t="s">
        <v>103</v>
      </c>
      <c r="E43" s="202" t="s">
        <v>108</v>
      </c>
      <c r="F43" s="205" t="s">
        <v>197</v>
      </c>
      <c r="H43" s="30"/>
      <c r="I43" s="30"/>
      <c r="J43" s="30"/>
      <c r="K43" s="30"/>
      <c r="L43" s="30"/>
      <c r="M43" s="30"/>
    </row>
    <row r="44" spans="2:13" s="28" customFormat="1" ht="12.75">
      <c r="B44" s="201">
        <v>16</v>
      </c>
      <c r="C44" s="214" t="s">
        <v>65</v>
      </c>
      <c r="D44" s="209" t="s">
        <v>120</v>
      </c>
      <c r="E44" s="202" t="s">
        <v>57</v>
      </c>
      <c r="F44" s="205" t="s">
        <v>190</v>
      </c>
      <c r="H44" s="30"/>
      <c r="I44" s="30"/>
      <c r="J44" s="30"/>
      <c r="K44" s="30"/>
      <c r="L44" s="30"/>
      <c r="M44" s="30"/>
    </row>
    <row r="45" spans="2:13" s="28" customFormat="1" ht="12.75">
      <c r="B45" s="201">
        <v>17</v>
      </c>
      <c r="C45" s="211" t="s">
        <v>128</v>
      </c>
      <c r="D45" s="203">
        <v>2004</v>
      </c>
      <c r="E45" s="214" t="s">
        <v>57</v>
      </c>
      <c r="F45" s="205" t="s">
        <v>179</v>
      </c>
      <c r="H45" s="30"/>
      <c r="I45" s="30"/>
      <c r="J45" s="30"/>
      <c r="K45" s="30"/>
      <c r="L45" s="30"/>
      <c r="M45" s="30"/>
    </row>
    <row r="46" spans="2:13" s="28" customFormat="1" ht="12.75">
      <c r="B46" s="201">
        <v>18</v>
      </c>
      <c r="C46" s="215" t="s">
        <v>70</v>
      </c>
      <c r="D46" s="209" t="s">
        <v>93</v>
      </c>
      <c r="E46" s="204" t="s">
        <v>116</v>
      </c>
      <c r="F46" s="205" t="s">
        <v>167</v>
      </c>
      <c r="H46" s="30"/>
      <c r="I46" s="30"/>
      <c r="J46" s="30"/>
      <c r="K46" s="30"/>
      <c r="L46" s="30"/>
      <c r="M46" s="30"/>
    </row>
    <row r="47" spans="2:13" s="28" customFormat="1" ht="12.75">
      <c r="B47" s="201">
        <v>19</v>
      </c>
      <c r="C47" s="206" t="s">
        <v>134</v>
      </c>
      <c r="D47" s="207" t="s">
        <v>120</v>
      </c>
      <c r="E47" s="208" t="s">
        <v>60</v>
      </c>
      <c r="F47" s="205" t="s">
        <v>187</v>
      </c>
      <c r="H47" s="30"/>
      <c r="I47" s="30"/>
      <c r="J47" s="30"/>
      <c r="K47" s="30"/>
      <c r="L47" s="30"/>
      <c r="M47" s="30"/>
    </row>
    <row r="48" spans="2:13" s="28" customFormat="1" ht="12.75">
      <c r="B48" s="201">
        <v>20</v>
      </c>
      <c r="C48" s="202" t="s">
        <v>51</v>
      </c>
      <c r="D48" s="203">
        <v>2005</v>
      </c>
      <c r="E48" s="204" t="s">
        <v>108</v>
      </c>
      <c r="F48" s="205" t="s">
        <v>185</v>
      </c>
      <c r="H48" s="30"/>
      <c r="I48" s="30"/>
      <c r="J48" s="30"/>
      <c r="K48" s="30"/>
      <c r="L48" s="30"/>
      <c r="M48" s="30"/>
    </row>
    <row r="49" spans="2:13" s="28" customFormat="1" ht="12.75">
      <c r="B49" s="201">
        <v>21</v>
      </c>
      <c r="C49" s="202" t="s">
        <v>139</v>
      </c>
      <c r="D49" s="203">
        <v>2006</v>
      </c>
      <c r="E49" s="204" t="s">
        <v>108</v>
      </c>
      <c r="F49" s="205" t="s">
        <v>204</v>
      </c>
      <c r="H49" s="30"/>
      <c r="I49" s="30"/>
      <c r="J49" s="30"/>
      <c r="K49" s="30"/>
      <c r="L49" s="30"/>
      <c r="M49" s="30"/>
    </row>
    <row r="50" spans="2:13" s="28" customFormat="1" ht="12.75">
      <c r="B50" s="201">
        <v>22</v>
      </c>
      <c r="C50" s="211" t="s">
        <v>125</v>
      </c>
      <c r="D50" s="203">
        <v>2003</v>
      </c>
      <c r="E50" s="214" t="s">
        <v>60</v>
      </c>
      <c r="F50" s="205" t="s">
        <v>176</v>
      </c>
      <c r="H50" s="30"/>
      <c r="I50" s="30"/>
      <c r="J50" s="30"/>
      <c r="K50" s="30"/>
      <c r="L50" s="30"/>
      <c r="M50" s="30"/>
    </row>
    <row r="51" spans="2:13" s="28" customFormat="1" ht="12.75">
      <c r="B51" s="201">
        <v>23</v>
      </c>
      <c r="C51" s="211" t="s">
        <v>127</v>
      </c>
      <c r="D51" s="207" t="s">
        <v>103</v>
      </c>
      <c r="E51" s="214" t="s">
        <v>60</v>
      </c>
      <c r="F51" s="205" t="s">
        <v>178</v>
      </c>
      <c r="H51" s="30"/>
      <c r="I51" s="30"/>
      <c r="J51" s="30"/>
      <c r="K51" s="30"/>
      <c r="L51" s="30"/>
      <c r="M51" s="30"/>
    </row>
    <row r="52" spans="2:13" s="28" customFormat="1" ht="12.75">
      <c r="B52" s="201">
        <v>24</v>
      </c>
      <c r="C52" s="202" t="s">
        <v>62</v>
      </c>
      <c r="D52" s="209" t="s">
        <v>120</v>
      </c>
      <c r="E52" s="204" t="s">
        <v>60</v>
      </c>
      <c r="F52" s="205" t="s">
        <v>168</v>
      </c>
      <c r="H52" s="30"/>
      <c r="I52" s="30"/>
      <c r="J52" s="30"/>
      <c r="K52" s="30"/>
      <c r="L52" s="30"/>
      <c r="M52" s="30"/>
    </row>
    <row r="53" spans="2:13" s="28" customFormat="1" ht="12.75">
      <c r="B53" s="201">
        <v>25</v>
      </c>
      <c r="C53" s="216" t="s">
        <v>122</v>
      </c>
      <c r="D53" s="209" t="s">
        <v>120</v>
      </c>
      <c r="E53" s="212" t="s">
        <v>60</v>
      </c>
      <c r="F53" s="205" t="s">
        <v>171</v>
      </c>
      <c r="H53" s="30"/>
      <c r="I53" s="30"/>
      <c r="J53" s="30"/>
      <c r="K53" s="30"/>
      <c r="L53" s="30"/>
      <c r="M53" s="30"/>
    </row>
    <row r="54" spans="2:13" s="28" customFormat="1" ht="12.75">
      <c r="B54" s="201">
        <v>26</v>
      </c>
      <c r="C54" s="202" t="s">
        <v>119</v>
      </c>
      <c r="D54" s="213">
        <v>2003</v>
      </c>
      <c r="E54" s="204" t="s">
        <v>60</v>
      </c>
      <c r="F54" s="205" t="s">
        <v>166</v>
      </c>
      <c r="H54" s="30"/>
      <c r="I54" s="30"/>
      <c r="J54" s="30"/>
      <c r="K54" s="30"/>
      <c r="L54" s="30"/>
      <c r="M54" s="30"/>
    </row>
    <row r="55" spans="2:13" s="28" customFormat="1" ht="12.75">
      <c r="B55" s="201">
        <v>27</v>
      </c>
      <c r="C55" s="202" t="s">
        <v>132</v>
      </c>
      <c r="D55" s="209" t="s">
        <v>98</v>
      </c>
      <c r="E55" s="202" t="s">
        <v>60</v>
      </c>
      <c r="F55" s="205" t="s">
        <v>184</v>
      </c>
      <c r="H55" s="30"/>
      <c r="I55" s="30"/>
      <c r="J55" s="30"/>
      <c r="K55" s="30"/>
      <c r="L55" s="30"/>
      <c r="M55" s="30"/>
    </row>
    <row r="56" spans="2:13" s="28" customFormat="1" ht="12.75">
      <c r="B56" s="201">
        <v>28</v>
      </c>
      <c r="C56" s="202" t="s">
        <v>113</v>
      </c>
      <c r="D56" s="203">
        <v>2004</v>
      </c>
      <c r="E56" s="204" t="s">
        <v>60</v>
      </c>
      <c r="F56" s="205" t="s">
        <v>159</v>
      </c>
      <c r="H56" s="30"/>
      <c r="I56" s="30"/>
      <c r="J56" s="30"/>
      <c r="K56" s="30"/>
      <c r="L56" s="30"/>
      <c r="M56" s="30"/>
    </row>
    <row r="57" spans="2:13" s="28" customFormat="1" ht="12.75">
      <c r="B57" s="201">
        <v>29</v>
      </c>
      <c r="C57" s="217" t="s">
        <v>52</v>
      </c>
      <c r="D57" s="207" t="s">
        <v>93</v>
      </c>
      <c r="E57" s="214" t="s">
        <v>108</v>
      </c>
      <c r="F57" s="205" t="s">
        <v>199</v>
      </c>
      <c r="H57" s="30"/>
      <c r="I57" s="30"/>
      <c r="J57" s="30"/>
      <c r="K57" s="30"/>
      <c r="L57" s="30"/>
      <c r="M57" s="30"/>
    </row>
    <row r="58" spans="2:13" s="28" customFormat="1" ht="12.75">
      <c r="B58" s="201">
        <v>30</v>
      </c>
      <c r="C58" s="202" t="s">
        <v>66</v>
      </c>
      <c r="D58" s="203">
        <v>2005</v>
      </c>
      <c r="E58" s="204" t="s">
        <v>55</v>
      </c>
      <c r="F58" s="205" t="s">
        <v>172</v>
      </c>
      <c r="H58" s="30"/>
      <c r="I58" s="30"/>
      <c r="J58" s="30"/>
      <c r="K58" s="30"/>
      <c r="L58" s="30"/>
      <c r="M58" s="30"/>
    </row>
    <row r="59" spans="2:13" s="28" customFormat="1" ht="12.75">
      <c r="B59" s="201">
        <v>31</v>
      </c>
      <c r="C59" s="217" t="s">
        <v>136</v>
      </c>
      <c r="D59" s="207" t="s">
        <v>98</v>
      </c>
      <c r="E59" s="214" t="s">
        <v>108</v>
      </c>
      <c r="F59" s="205" t="s">
        <v>195</v>
      </c>
      <c r="H59" s="30"/>
      <c r="I59" s="30"/>
      <c r="J59" s="30"/>
      <c r="K59" s="30"/>
      <c r="L59" s="30"/>
      <c r="M59" s="30"/>
    </row>
    <row r="60" spans="2:13" s="28" customFormat="1" ht="12.75">
      <c r="B60" s="201">
        <v>32</v>
      </c>
      <c r="C60" s="217" t="s">
        <v>59</v>
      </c>
      <c r="D60" s="209" t="s">
        <v>93</v>
      </c>
      <c r="E60" s="212" t="s">
        <v>116</v>
      </c>
      <c r="F60" s="205" t="s">
        <v>163</v>
      </c>
      <c r="H60" s="30"/>
      <c r="I60" s="30"/>
      <c r="J60" s="30"/>
      <c r="K60" s="30"/>
      <c r="L60" s="30"/>
      <c r="M60" s="30"/>
    </row>
    <row r="61" spans="2:13" s="28" customFormat="1" ht="12.75">
      <c r="B61" s="201">
        <v>33</v>
      </c>
      <c r="C61" s="217" t="s">
        <v>117</v>
      </c>
      <c r="D61" s="207" t="s">
        <v>98</v>
      </c>
      <c r="E61" s="214" t="s">
        <v>108</v>
      </c>
      <c r="F61" s="205" t="s">
        <v>164</v>
      </c>
      <c r="H61" s="30"/>
      <c r="I61" s="30"/>
      <c r="J61" s="30"/>
      <c r="K61" s="30"/>
      <c r="L61" s="30"/>
      <c r="M61" s="30"/>
    </row>
    <row r="62" spans="2:13" s="28" customFormat="1" ht="12.75">
      <c r="B62" s="201">
        <v>34</v>
      </c>
      <c r="C62" s="217" t="s">
        <v>114</v>
      </c>
      <c r="D62" s="203">
        <v>2003</v>
      </c>
      <c r="E62" s="212" t="s">
        <v>115</v>
      </c>
      <c r="F62" s="205" t="s">
        <v>160</v>
      </c>
      <c r="H62" s="30"/>
      <c r="I62" s="30"/>
      <c r="J62" s="30"/>
      <c r="K62" s="30"/>
      <c r="L62" s="30"/>
      <c r="M62" s="30"/>
    </row>
    <row r="63" spans="2:13" s="28" customFormat="1" ht="12.75">
      <c r="B63" s="201">
        <v>35</v>
      </c>
      <c r="C63" s="202" t="s">
        <v>107</v>
      </c>
      <c r="D63" s="213">
        <v>2006</v>
      </c>
      <c r="E63" s="204" t="s">
        <v>108</v>
      </c>
      <c r="F63" s="205" t="s">
        <v>202</v>
      </c>
      <c r="H63" s="30"/>
      <c r="I63" s="30"/>
      <c r="J63" s="30"/>
      <c r="K63" s="30"/>
      <c r="L63" s="30"/>
      <c r="M63" s="30"/>
    </row>
    <row r="64" spans="2:13" s="28" customFormat="1" ht="12.75">
      <c r="B64" s="201">
        <v>36</v>
      </c>
      <c r="C64" s="211" t="s">
        <v>64</v>
      </c>
      <c r="D64" s="203">
        <v>2004</v>
      </c>
      <c r="E64" s="212" t="s">
        <v>55</v>
      </c>
      <c r="F64" s="205" t="s">
        <v>191</v>
      </c>
      <c r="H64" s="30"/>
      <c r="I64" s="30"/>
      <c r="J64" s="30"/>
      <c r="K64" s="30"/>
      <c r="L64" s="30"/>
      <c r="M64" s="30"/>
    </row>
    <row r="65" spans="2:13" s="28" customFormat="1" ht="12.75">
      <c r="B65" s="201">
        <v>37</v>
      </c>
      <c r="C65" s="215" t="s">
        <v>137</v>
      </c>
      <c r="D65" s="209" t="s">
        <v>103</v>
      </c>
      <c r="E65" s="204" t="s">
        <v>55</v>
      </c>
      <c r="F65" s="205" t="s">
        <v>200</v>
      </c>
      <c r="H65" s="30"/>
      <c r="I65" s="30"/>
      <c r="J65" s="30"/>
      <c r="K65" s="30"/>
      <c r="L65" s="30"/>
      <c r="M65" s="30"/>
    </row>
    <row r="66" spans="2:13" s="28" customFormat="1" ht="12.75">
      <c r="B66" s="201">
        <v>38</v>
      </c>
      <c r="C66" s="202" t="s">
        <v>131</v>
      </c>
      <c r="D66" s="203">
        <v>2005</v>
      </c>
      <c r="E66" s="204" t="s">
        <v>55</v>
      </c>
      <c r="F66" s="205" t="s">
        <v>183</v>
      </c>
      <c r="H66" s="30"/>
      <c r="I66" s="30"/>
      <c r="J66" s="30"/>
      <c r="K66" s="30"/>
      <c r="L66" s="30"/>
      <c r="M66" s="30"/>
    </row>
    <row r="67" spans="2:13" s="28" customFormat="1" ht="12.75">
      <c r="B67" s="201">
        <v>39</v>
      </c>
      <c r="C67" s="215" t="s">
        <v>110</v>
      </c>
      <c r="D67" s="209" t="s">
        <v>98</v>
      </c>
      <c r="E67" s="204" t="s">
        <v>55</v>
      </c>
      <c r="F67" s="205" t="s">
        <v>156</v>
      </c>
      <c r="H67" s="30"/>
      <c r="I67" s="30"/>
      <c r="J67" s="30"/>
      <c r="K67" s="30"/>
      <c r="L67" s="30"/>
      <c r="M67" s="30"/>
    </row>
    <row r="68" spans="2:13" s="28" customFormat="1" ht="12.75">
      <c r="B68" s="201">
        <v>40</v>
      </c>
      <c r="C68" s="215" t="s">
        <v>53</v>
      </c>
      <c r="D68" s="209" t="s">
        <v>93</v>
      </c>
      <c r="E68" s="204" t="s">
        <v>108</v>
      </c>
      <c r="F68" s="205" t="s">
        <v>157</v>
      </c>
      <c r="H68" s="30"/>
      <c r="I68" s="30"/>
      <c r="J68" s="30"/>
      <c r="K68" s="30"/>
      <c r="L68" s="30"/>
      <c r="M68" s="30"/>
    </row>
    <row r="69" spans="2:13" s="28" customFormat="1" ht="12.75">
      <c r="B69" s="201">
        <v>41</v>
      </c>
      <c r="C69" s="217" t="s">
        <v>111</v>
      </c>
      <c r="D69" s="203">
        <v>2006</v>
      </c>
      <c r="E69" s="212" t="s">
        <v>112</v>
      </c>
      <c r="F69" s="205" t="s">
        <v>158</v>
      </c>
      <c r="H69" s="30"/>
      <c r="I69" s="30"/>
      <c r="J69" s="30"/>
      <c r="K69" s="30"/>
      <c r="L69" s="30"/>
      <c r="M69" s="30"/>
    </row>
    <row r="70" spans="2:13" s="28" customFormat="1" ht="12.75">
      <c r="B70" s="201">
        <v>42</v>
      </c>
      <c r="C70" s="202" t="s">
        <v>133</v>
      </c>
      <c r="D70" s="203">
        <v>2005</v>
      </c>
      <c r="E70" s="204" t="s">
        <v>55</v>
      </c>
      <c r="F70" s="205" t="s">
        <v>186</v>
      </c>
      <c r="H70" s="30"/>
      <c r="I70" s="30"/>
      <c r="J70" s="30"/>
      <c r="K70" s="30"/>
      <c r="L70" s="30"/>
      <c r="M70" s="30"/>
    </row>
    <row r="71" spans="2:13" s="28" customFormat="1" ht="12.75">
      <c r="B71" s="201">
        <v>43</v>
      </c>
      <c r="C71" s="202" t="s">
        <v>142</v>
      </c>
      <c r="D71" s="213">
        <v>2003</v>
      </c>
      <c r="E71" s="204" t="s">
        <v>60</v>
      </c>
      <c r="F71" s="205" t="s">
        <v>207</v>
      </c>
      <c r="H71" s="30"/>
      <c r="I71" s="30"/>
      <c r="J71" s="30"/>
      <c r="K71" s="30"/>
      <c r="L71" s="30"/>
      <c r="M71" s="30"/>
    </row>
    <row r="72" spans="2:13" s="28" customFormat="1" ht="12.75">
      <c r="B72" s="201">
        <v>44</v>
      </c>
      <c r="C72" s="211" t="s">
        <v>121</v>
      </c>
      <c r="D72" s="207" t="s">
        <v>93</v>
      </c>
      <c r="E72" s="214" t="s">
        <v>108</v>
      </c>
      <c r="F72" s="205" t="s">
        <v>169</v>
      </c>
      <c r="H72" s="30"/>
      <c r="I72" s="30"/>
      <c r="J72" s="30"/>
      <c r="K72" s="30"/>
      <c r="L72" s="30"/>
      <c r="M72" s="30"/>
    </row>
    <row r="73" spans="2:13" s="28" customFormat="1" ht="12.75">
      <c r="B73" s="201">
        <v>45</v>
      </c>
      <c r="C73" s="202" t="s">
        <v>126</v>
      </c>
      <c r="D73" s="203">
        <v>2006</v>
      </c>
      <c r="E73" s="204" t="s">
        <v>112</v>
      </c>
      <c r="F73" s="205" t="s">
        <v>177</v>
      </c>
      <c r="H73" s="30"/>
      <c r="I73" s="30"/>
      <c r="J73" s="30"/>
      <c r="K73" s="30"/>
      <c r="L73" s="30"/>
      <c r="M73" s="30"/>
    </row>
    <row r="74" spans="2:13" s="28" customFormat="1" ht="12.75">
      <c r="B74" s="201">
        <v>46</v>
      </c>
      <c r="C74" s="202" t="s">
        <v>67</v>
      </c>
      <c r="D74" s="203">
        <v>2005</v>
      </c>
      <c r="E74" s="204" t="s">
        <v>55</v>
      </c>
      <c r="F74" s="205" t="s">
        <v>194</v>
      </c>
      <c r="H74" s="30"/>
      <c r="I74" s="30"/>
      <c r="J74" s="30"/>
      <c r="K74" s="30"/>
      <c r="L74" s="30"/>
      <c r="M74" s="30"/>
    </row>
    <row r="75" spans="2:13" s="28" customFormat="1" ht="12.75">
      <c r="B75" s="201">
        <v>47</v>
      </c>
      <c r="C75" s="202" t="s">
        <v>50</v>
      </c>
      <c r="D75" s="209" t="s">
        <v>95</v>
      </c>
      <c r="E75" s="202" t="s">
        <v>108</v>
      </c>
      <c r="F75" s="205" t="s">
        <v>196</v>
      </c>
      <c r="H75" s="30"/>
      <c r="I75" s="30"/>
      <c r="J75" s="30"/>
      <c r="K75" s="30"/>
      <c r="L75" s="30"/>
      <c r="M75" s="30"/>
    </row>
    <row r="76" spans="2:13" s="28" customFormat="1" ht="12.75">
      <c r="B76" s="201">
        <v>48</v>
      </c>
      <c r="C76" s="202" t="s">
        <v>123</v>
      </c>
      <c r="D76" s="203">
        <v>2007</v>
      </c>
      <c r="E76" s="204" t="s">
        <v>55</v>
      </c>
      <c r="F76" s="205" t="s">
        <v>173</v>
      </c>
      <c r="H76" s="30"/>
      <c r="I76" s="30"/>
      <c r="J76" s="30"/>
      <c r="K76" s="30"/>
      <c r="L76" s="30"/>
      <c r="M76" s="30"/>
    </row>
    <row r="77" spans="2:13" s="28" customFormat="1" ht="12.75">
      <c r="B77" s="201">
        <v>49</v>
      </c>
      <c r="C77" s="202" t="s">
        <v>54</v>
      </c>
      <c r="D77" s="209" t="s">
        <v>93</v>
      </c>
      <c r="E77" s="204" t="s">
        <v>108</v>
      </c>
      <c r="F77" s="205" t="s">
        <v>155</v>
      </c>
      <c r="H77" s="30"/>
      <c r="I77" s="30"/>
      <c r="J77" s="30"/>
      <c r="K77" s="30"/>
      <c r="L77" s="30"/>
      <c r="M77" s="30"/>
    </row>
    <row r="78" spans="2:13" s="28" customFormat="1" ht="12.75">
      <c r="B78" s="201">
        <v>50</v>
      </c>
      <c r="C78" s="202" t="s">
        <v>104</v>
      </c>
      <c r="D78" s="209" t="s">
        <v>95</v>
      </c>
      <c r="E78" s="204" t="s">
        <v>55</v>
      </c>
      <c r="F78" s="205" t="s">
        <v>181</v>
      </c>
      <c r="H78" s="30"/>
      <c r="I78" s="30"/>
      <c r="J78" s="30"/>
      <c r="K78" s="30"/>
      <c r="L78" s="30"/>
      <c r="M78" s="30"/>
    </row>
    <row r="79" spans="2:13" s="28" customFormat="1" ht="12.75">
      <c r="B79" s="201">
        <v>51</v>
      </c>
      <c r="C79" s="206" t="s">
        <v>124</v>
      </c>
      <c r="D79" s="207" t="s">
        <v>93</v>
      </c>
      <c r="E79" s="208" t="s">
        <v>108</v>
      </c>
      <c r="F79" s="205" t="s">
        <v>175</v>
      </c>
      <c r="H79" s="30"/>
      <c r="I79" s="30"/>
      <c r="J79" s="30"/>
      <c r="K79" s="30"/>
      <c r="L79" s="30"/>
      <c r="M79" s="30"/>
    </row>
    <row r="80" spans="2:13" s="28" customFormat="1" ht="12.75">
      <c r="B80" s="201">
        <v>52</v>
      </c>
      <c r="C80" s="206" t="s">
        <v>61</v>
      </c>
      <c r="D80" s="207" t="s">
        <v>93</v>
      </c>
      <c r="E80" s="208" t="s">
        <v>55</v>
      </c>
      <c r="F80" s="205" t="s">
        <v>201</v>
      </c>
      <c r="H80" s="30"/>
      <c r="I80" s="30"/>
      <c r="J80" s="30"/>
      <c r="K80" s="30"/>
      <c r="L80" s="30"/>
      <c r="M80" s="30"/>
    </row>
    <row r="81" spans="2:13" s="28" customFormat="1" ht="12.75">
      <c r="B81" s="201">
        <v>53</v>
      </c>
      <c r="C81" s="202" t="s">
        <v>143</v>
      </c>
      <c r="D81" s="209" t="s">
        <v>95</v>
      </c>
      <c r="E81" s="204" t="s">
        <v>108</v>
      </c>
      <c r="F81" s="205" t="s">
        <v>189</v>
      </c>
      <c r="H81" s="30"/>
      <c r="I81" s="30"/>
      <c r="J81" s="30"/>
      <c r="K81" s="30"/>
      <c r="L81" s="30"/>
      <c r="M81" s="30"/>
    </row>
    <row r="82" spans="2:13" s="28" customFormat="1" ht="12.75">
      <c r="B82" s="105"/>
      <c r="C82" s="5"/>
      <c r="D82" s="5"/>
      <c r="E82" s="5"/>
      <c r="F82" s="5"/>
      <c r="H82" s="30"/>
      <c r="I82" s="30"/>
      <c r="J82" s="30"/>
      <c r="K82" s="30"/>
      <c r="L82" s="30"/>
      <c r="M82" s="30"/>
    </row>
  </sheetData>
  <sheetProtection/>
  <mergeCells count="4">
    <mergeCell ref="C22:E22"/>
    <mergeCell ref="C23:E23"/>
    <mergeCell ref="C24:E24"/>
    <mergeCell ref="C25:E25"/>
  </mergeCells>
  <printOptions/>
  <pageMargins left="0.14" right="0.14" top="0.23" bottom="0.61" header="0.31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143"/>
  <sheetViews>
    <sheetView zoomScalePageLayoutView="0" workbookViewId="0" topLeftCell="A31">
      <selection activeCell="Y21" sqref="Y21"/>
    </sheetView>
  </sheetViews>
  <sheetFormatPr defaultColWidth="9.00390625" defaultRowHeight="12.75"/>
  <cols>
    <col min="1" max="1" width="2.375" style="9" customWidth="1"/>
    <col min="2" max="2" width="3.75390625" style="4" customWidth="1"/>
    <col min="3" max="3" width="15.75390625" style="19" customWidth="1"/>
    <col min="4" max="4" width="6.625" style="90" bestFit="1" customWidth="1"/>
    <col min="5" max="5" width="11.125" style="19" customWidth="1"/>
    <col min="6" max="6" width="5.25390625" style="19" customWidth="1"/>
    <col min="7" max="7" width="5.625" style="19" customWidth="1"/>
    <col min="8" max="8" width="4.625" style="19" customWidth="1"/>
    <col min="9" max="9" width="4.875" style="19" customWidth="1"/>
    <col min="10" max="12" width="4.00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C1" s="60"/>
      <c r="D1" s="61"/>
      <c r="J1" s="85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C2" s="62"/>
      <c r="D2" s="62"/>
      <c r="J2" s="88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C3" s="63"/>
      <c r="D3" s="61"/>
      <c r="J3" s="85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80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 t="s">
        <v>237</v>
      </c>
      <c r="B9" s="159"/>
      <c r="C9" s="160"/>
      <c r="D9" s="161"/>
      <c r="E9" s="162"/>
      <c r="F9" s="163"/>
      <c r="G9" s="161"/>
      <c r="H9" s="163"/>
      <c r="I9" s="163"/>
      <c r="J9" s="163"/>
      <c r="K9" s="6"/>
      <c r="L9" s="6"/>
      <c r="M9" s="22"/>
      <c r="N9" s="22"/>
      <c r="O9" s="94"/>
      <c r="P9" s="94"/>
      <c r="Q9" s="94"/>
      <c r="R9" s="94"/>
    </row>
    <row r="10" spans="1:18" ht="12.75">
      <c r="A10" s="164" t="s">
        <v>13</v>
      </c>
      <c r="B10" s="168" t="s">
        <v>213</v>
      </c>
      <c r="C10" s="169"/>
      <c r="D10" s="165"/>
      <c r="E10" s="166"/>
      <c r="F10" s="164"/>
      <c r="G10" s="165"/>
      <c r="H10" s="167"/>
      <c r="I10" s="167"/>
      <c r="J10" s="2"/>
      <c r="K10" s="6"/>
      <c r="L10" s="15"/>
      <c r="M10" s="22"/>
      <c r="N10" s="22"/>
      <c r="O10" s="94"/>
      <c r="P10" s="94"/>
      <c r="Q10" s="94"/>
      <c r="R10" s="94"/>
    </row>
    <row r="11" spans="1:18" ht="12.75">
      <c r="A11" s="164" t="s">
        <v>14</v>
      </c>
      <c r="B11" s="168" t="s">
        <v>210</v>
      </c>
      <c r="C11" s="169"/>
      <c r="D11" s="165"/>
      <c r="E11" s="166"/>
      <c r="F11" s="164"/>
      <c r="G11" s="165"/>
      <c r="H11" s="167"/>
      <c r="I11" s="167"/>
      <c r="J11" s="2"/>
      <c r="K11" s="6"/>
      <c r="L11" s="15"/>
      <c r="M11" s="22"/>
      <c r="N11" s="22"/>
      <c r="O11" s="94"/>
      <c r="P11" s="94"/>
      <c r="Q11" s="94"/>
      <c r="R11" s="94"/>
    </row>
    <row r="12" spans="1:18" ht="12.75">
      <c r="A12" s="164" t="s">
        <v>15</v>
      </c>
      <c r="B12" s="168" t="s">
        <v>270</v>
      </c>
      <c r="C12" s="169"/>
      <c r="D12" s="165"/>
      <c r="E12" s="166"/>
      <c r="F12" s="164"/>
      <c r="G12" s="165"/>
      <c r="H12" s="167"/>
      <c r="I12" s="167"/>
      <c r="J12" s="2"/>
      <c r="K12" s="6"/>
      <c r="L12" s="15"/>
      <c r="M12" s="22"/>
      <c r="N12" s="22"/>
      <c r="O12" s="94"/>
      <c r="P12" s="94"/>
      <c r="Q12" s="94"/>
      <c r="R12" s="94"/>
    </row>
    <row r="13" spans="1:18" ht="12.75">
      <c r="A13" s="164" t="s">
        <v>16</v>
      </c>
      <c r="B13" s="168" t="s">
        <v>149</v>
      </c>
      <c r="C13" s="169"/>
      <c r="D13" s="165"/>
      <c r="E13" s="166"/>
      <c r="F13" s="164"/>
      <c r="G13" s="165"/>
      <c r="H13" s="167"/>
      <c r="I13" s="167"/>
      <c r="J13" s="2"/>
      <c r="K13" s="6"/>
      <c r="L13" s="15"/>
      <c r="M13" s="22"/>
      <c r="N13" s="22"/>
      <c r="O13" s="94"/>
      <c r="P13" s="94"/>
      <c r="Q13" s="94"/>
      <c r="R13" s="94"/>
    </row>
    <row r="14" spans="1:18" ht="12.75">
      <c r="A14" s="164" t="s">
        <v>17</v>
      </c>
      <c r="B14" s="168" t="s">
        <v>144</v>
      </c>
      <c r="C14" s="169"/>
      <c r="D14" s="165"/>
      <c r="E14" s="166"/>
      <c r="F14" s="164"/>
      <c r="G14" s="165"/>
      <c r="H14" s="167"/>
      <c r="I14" s="167"/>
      <c r="J14" s="2"/>
      <c r="K14" s="6"/>
      <c r="L14" s="15"/>
      <c r="M14" s="22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88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1:18" s="5" customFormat="1" ht="11.25">
      <c r="A18" s="16"/>
      <c r="B18" s="105"/>
      <c r="C18" s="172"/>
      <c r="D18" s="171"/>
      <c r="E18" s="172"/>
      <c r="F18" s="22"/>
      <c r="G18" s="22"/>
      <c r="H18" s="22"/>
      <c r="I18" s="6"/>
      <c r="J18" s="6"/>
      <c r="K18" s="6"/>
      <c r="L18" s="6"/>
      <c r="M18" s="6"/>
      <c r="N18" s="6"/>
      <c r="O18" s="7"/>
      <c r="P18" s="6"/>
      <c r="Q18" s="6"/>
      <c r="R18" s="6"/>
    </row>
    <row r="19" spans="1:18" s="5" customFormat="1" ht="12.75">
      <c r="A19" s="16"/>
      <c r="B19" s="105">
        <v>1</v>
      </c>
      <c r="C19" s="283" t="s">
        <v>250</v>
      </c>
      <c r="D19" s="174"/>
      <c r="E19" s="69" t="s">
        <v>55</v>
      </c>
      <c r="G19" s="10">
        <f>(F12+F19)/2</f>
        <v>0</v>
      </c>
      <c r="H19" s="6"/>
      <c r="I19" s="6"/>
      <c r="J19" s="6"/>
      <c r="K19" s="6"/>
      <c r="L19" s="6"/>
      <c r="M19" s="12"/>
      <c r="N19" s="12"/>
      <c r="O19" s="7"/>
      <c r="P19" s="82">
        <f>SUM(P20:P22)</f>
        <v>0</v>
      </c>
      <c r="Q19" s="82"/>
      <c r="R19" s="56">
        <f>F12+P19</f>
        <v>0</v>
      </c>
    </row>
    <row r="20" spans="1:18" s="5" customFormat="1" ht="12.75">
      <c r="A20" s="16"/>
      <c r="B20" s="105"/>
      <c r="C20" s="286" t="s">
        <v>61</v>
      </c>
      <c r="D20" s="105"/>
      <c r="E20" s="176"/>
      <c r="F20" s="6"/>
      <c r="G20" s="11" t="s">
        <v>37</v>
      </c>
      <c r="H20" s="2"/>
      <c r="I20" s="2"/>
      <c r="J20" s="2"/>
      <c r="K20" s="15"/>
      <c r="L20" s="15"/>
      <c r="M20" s="15">
        <f>(SUM(H20:L20)-MAX(H20:L20)-MIN(H20:L20))/3*3</f>
        <v>0</v>
      </c>
      <c r="N20" s="82">
        <f>M20/3</f>
        <v>0</v>
      </c>
      <c r="O20" s="7">
        <v>3</v>
      </c>
      <c r="P20" s="22">
        <f>N20*O20</f>
        <v>0</v>
      </c>
      <c r="Q20" s="82"/>
      <c r="R20" s="56"/>
    </row>
    <row r="21" spans="1:18" s="5" customFormat="1" ht="12.75">
      <c r="A21" s="16"/>
      <c r="B21" s="105"/>
      <c r="C21" s="287"/>
      <c r="D21" s="105"/>
      <c r="E21" s="176"/>
      <c r="F21" s="6"/>
      <c r="G21" s="11" t="s">
        <v>25</v>
      </c>
      <c r="H21" s="6"/>
      <c r="I21" s="6"/>
      <c r="J21" s="6"/>
      <c r="K21" s="15"/>
      <c r="L21" s="15"/>
      <c r="M21" s="15">
        <f>(SUM(H21:L21)-MAX(H21:L21)-MIN(H21:L21))/3*3</f>
        <v>0</v>
      </c>
      <c r="N21" s="82">
        <f>M21/3</f>
        <v>0</v>
      </c>
      <c r="O21" s="7">
        <v>4</v>
      </c>
      <c r="P21" s="22">
        <f>N21*O21</f>
        <v>0</v>
      </c>
      <c r="Q21" s="82"/>
      <c r="R21" s="56"/>
    </row>
    <row r="22" spans="1:18" s="5" customFormat="1" ht="12.75">
      <c r="A22" s="16"/>
      <c r="B22" s="105"/>
      <c r="C22" s="287"/>
      <c r="D22" s="105"/>
      <c r="E22" s="176"/>
      <c r="F22" s="6"/>
      <c r="G22" s="11" t="s">
        <v>23</v>
      </c>
      <c r="H22" s="6"/>
      <c r="I22" s="6"/>
      <c r="J22" s="6"/>
      <c r="K22" s="15"/>
      <c r="L22" s="15"/>
      <c r="M22" s="15">
        <f>(SUM(H22:L22)-MAX(H22:L22)-MIN(H22:L22))/3*3</f>
        <v>0</v>
      </c>
      <c r="N22" s="82">
        <f>M22/3</f>
        <v>0</v>
      </c>
      <c r="O22" s="7">
        <v>3</v>
      </c>
      <c r="P22" s="22">
        <f>N22*O22</f>
        <v>0</v>
      </c>
      <c r="Q22" s="82"/>
      <c r="R22" s="56"/>
    </row>
    <row r="23" s="5" customFormat="1" ht="12.75">
      <c r="C23" s="277"/>
    </row>
    <row r="24" spans="1:3" s="5" customFormat="1" ht="12.75">
      <c r="A24" s="16"/>
      <c r="C24" s="277"/>
    </row>
    <row r="25" spans="1:18" s="5" customFormat="1" ht="12.75">
      <c r="A25" s="16"/>
      <c r="B25" s="105">
        <v>2</v>
      </c>
      <c r="C25" s="283" t="s">
        <v>101</v>
      </c>
      <c r="D25" s="174"/>
      <c r="E25" s="69" t="s">
        <v>116</v>
      </c>
      <c r="G25" s="10">
        <f>(F18+F25)/2</f>
        <v>0</v>
      </c>
      <c r="H25" s="6"/>
      <c r="I25" s="6"/>
      <c r="J25" s="6"/>
      <c r="K25" s="6"/>
      <c r="L25" s="6"/>
      <c r="M25" s="12"/>
      <c r="N25" s="12"/>
      <c r="O25" s="7"/>
      <c r="P25" s="82">
        <f>SUM(P26:P28)</f>
        <v>60.800000000000004</v>
      </c>
      <c r="Q25" s="82"/>
      <c r="R25" s="56">
        <f>F18+P25</f>
        <v>60.800000000000004</v>
      </c>
    </row>
    <row r="26" spans="1:18" s="5" customFormat="1" ht="12.75">
      <c r="A26" s="16"/>
      <c r="B26" s="105"/>
      <c r="C26" s="289" t="s">
        <v>251</v>
      </c>
      <c r="D26" s="105"/>
      <c r="E26" s="176"/>
      <c r="F26" s="6"/>
      <c r="G26" s="11" t="s">
        <v>37</v>
      </c>
      <c r="H26" s="6">
        <v>6.2</v>
      </c>
      <c r="I26" s="6">
        <v>6</v>
      </c>
      <c r="J26" s="6">
        <v>6</v>
      </c>
      <c r="K26" s="15">
        <v>6.1</v>
      </c>
      <c r="L26" s="15">
        <v>6.2</v>
      </c>
      <c r="M26" s="15">
        <f>(SUM(H26:L26)-MAX(H26:L26)-MIN(H26:L26))/3*3</f>
        <v>18.299999999999997</v>
      </c>
      <c r="N26" s="82">
        <f>M26/3</f>
        <v>6.099999999999999</v>
      </c>
      <c r="O26" s="7">
        <v>3</v>
      </c>
      <c r="P26" s="22">
        <f>N26*O26</f>
        <v>18.299999999999997</v>
      </c>
      <c r="Q26" s="82"/>
      <c r="R26" s="56"/>
    </row>
    <row r="27" spans="1:18" s="5" customFormat="1" ht="12.75">
      <c r="A27" s="16"/>
      <c r="B27" s="105"/>
      <c r="C27" s="287"/>
      <c r="D27" s="105"/>
      <c r="E27" s="176"/>
      <c r="F27" s="6"/>
      <c r="G27" s="11" t="s">
        <v>25</v>
      </c>
      <c r="H27" s="6">
        <v>6.3</v>
      </c>
      <c r="I27" s="6">
        <v>6</v>
      </c>
      <c r="J27" s="6">
        <v>6.1</v>
      </c>
      <c r="K27" s="15">
        <v>6.1</v>
      </c>
      <c r="L27" s="15">
        <v>6.1</v>
      </c>
      <c r="M27" s="15">
        <f>(SUM(H27:L27)-MAX(H27:L27)-MIN(H27:L27))/3*3</f>
        <v>18.3</v>
      </c>
      <c r="N27" s="82">
        <f>M27/3</f>
        <v>6.1000000000000005</v>
      </c>
      <c r="O27" s="7">
        <v>4</v>
      </c>
      <c r="P27" s="22">
        <f>N27*O27</f>
        <v>24.400000000000002</v>
      </c>
      <c r="Q27" s="82"/>
      <c r="R27" s="56"/>
    </row>
    <row r="28" spans="1:18" s="5" customFormat="1" ht="12.75">
      <c r="A28" s="16"/>
      <c r="B28" s="105"/>
      <c r="C28" s="287"/>
      <c r="D28" s="105"/>
      <c r="E28" s="176"/>
      <c r="F28" s="6"/>
      <c r="G28" s="11" t="s">
        <v>23</v>
      </c>
      <c r="H28" s="6">
        <v>6.1</v>
      </c>
      <c r="I28" s="6">
        <v>6</v>
      </c>
      <c r="J28" s="6">
        <v>6</v>
      </c>
      <c r="K28" s="15">
        <v>6</v>
      </c>
      <c r="L28" s="15">
        <v>6.2</v>
      </c>
      <c r="M28" s="15">
        <f>(SUM(H28:L28)-MAX(H28:L28)-MIN(H28:L28))/3*3</f>
        <v>18.1</v>
      </c>
      <c r="N28" s="82">
        <f>M28/3</f>
        <v>6.033333333333334</v>
      </c>
      <c r="O28" s="7">
        <v>3</v>
      </c>
      <c r="P28" s="22">
        <f>N28*O28</f>
        <v>18.1</v>
      </c>
      <c r="Q28" s="82"/>
      <c r="R28" s="56"/>
    </row>
    <row r="29" spans="1:18" s="5" customFormat="1" ht="12.75">
      <c r="A29" s="16"/>
      <c r="B29" s="105"/>
      <c r="C29" s="287"/>
      <c r="D29" s="176"/>
      <c r="E29" s="176"/>
      <c r="F29" s="6"/>
      <c r="G29" s="6"/>
      <c r="H29" s="6"/>
      <c r="I29" s="6"/>
      <c r="J29" s="6"/>
      <c r="K29" s="6"/>
      <c r="L29" s="6"/>
      <c r="M29" s="20"/>
      <c r="N29" s="20"/>
      <c r="O29" s="7"/>
      <c r="P29" s="22"/>
      <c r="Q29" s="99"/>
      <c r="R29" s="6"/>
    </row>
    <row r="30" spans="1:18" s="5" customFormat="1" ht="12.75">
      <c r="A30" s="16"/>
      <c r="B30" s="105"/>
      <c r="C30" s="283"/>
      <c r="D30" s="177"/>
      <c r="E30" s="69"/>
      <c r="G30" s="22"/>
      <c r="H30" s="22"/>
      <c r="I30" s="6"/>
      <c r="J30" s="6"/>
      <c r="K30" s="6"/>
      <c r="L30" s="6"/>
      <c r="M30" s="6"/>
      <c r="N30" s="6"/>
      <c r="O30" s="7"/>
      <c r="P30" s="6"/>
      <c r="Q30" s="82"/>
      <c r="R30" s="6"/>
    </row>
    <row r="31" spans="1:18" s="5" customFormat="1" ht="12.75">
      <c r="A31" s="16"/>
      <c r="B31" s="105">
        <v>3</v>
      </c>
      <c r="C31" s="284" t="s">
        <v>252</v>
      </c>
      <c r="D31" s="179"/>
      <c r="E31" s="69" t="s">
        <v>112</v>
      </c>
      <c r="G31" s="10">
        <f>(F30+F31)/2</f>
        <v>0</v>
      </c>
      <c r="H31" s="6"/>
      <c r="I31" s="6"/>
      <c r="J31" s="6"/>
      <c r="K31" s="6"/>
      <c r="L31" s="6"/>
      <c r="M31" s="12"/>
      <c r="N31" s="12"/>
      <c r="O31" s="7"/>
      <c r="P31" s="82">
        <f>SUM(P32:P34)</f>
        <v>54.69999999999999</v>
      </c>
      <c r="Q31" s="97"/>
      <c r="R31" s="56">
        <f>F30+P31</f>
        <v>54.69999999999999</v>
      </c>
    </row>
    <row r="32" spans="1:18" s="5" customFormat="1" ht="12.75">
      <c r="A32" s="16"/>
      <c r="B32" s="105"/>
      <c r="C32" s="289" t="s">
        <v>253</v>
      </c>
      <c r="D32" s="105"/>
      <c r="E32" s="176"/>
      <c r="F32" s="6"/>
      <c r="G32" s="11" t="s">
        <v>37</v>
      </c>
      <c r="H32" s="6">
        <v>5.5</v>
      </c>
      <c r="I32" s="6">
        <v>5.6</v>
      </c>
      <c r="J32" s="6">
        <v>5.6</v>
      </c>
      <c r="K32" s="15">
        <v>5.3</v>
      </c>
      <c r="L32" s="15">
        <v>5</v>
      </c>
      <c r="M32" s="15">
        <f>(SUM(H32:L32)-MAX(H32:L32)-MIN(H32:L32))/3*3</f>
        <v>16.4</v>
      </c>
      <c r="N32" s="82">
        <f>M32/3</f>
        <v>5.466666666666666</v>
      </c>
      <c r="O32" s="7">
        <v>3</v>
      </c>
      <c r="P32" s="22">
        <f>N32*O32</f>
        <v>16.4</v>
      </c>
      <c r="Q32" s="82"/>
      <c r="R32" s="56"/>
    </row>
    <row r="33" spans="1:18" s="5" customFormat="1" ht="12.75">
      <c r="A33" s="16"/>
      <c r="B33" s="105"/>
      <c r="C33" s="287"/>
      <c r="D33" s="105"/>
      <c r="E33" s="176"/>
      <c r="F33" s="6"/>
      <c r="G33" s="11" t="s">
        <v>25</v>
      </c>
      <c r="H33" s="6">
        <v>5.6</v>
      </c>
      <c r="I33" s="6">
        <v>5.6</v>
      </c>
      <c r="J33" s="6">
        <v>5.6</v>
      </c>
      <c r="K33" s="15">
        <v>5.3</v>
      </c>
      <c r="L33" s="15">
        <v>5.1</v>
      </c>
      <c r="M33" s="15">
        <f>(SUM(H33:L33)-MAX(H33:L33)-MIN(H33:L33))/3*3</f>
        <v>16.499999999999993</v>
      </c>
      <c r="N33" s="82">
        <f>M33/3</f>
        <v>5.499999999999997</v>
      </c>
      <c r="O33" s="7">
        <v>4</v>
      </c>
      <c r="P33" s="22">
        <f>N33*O33</f>
        <v>21.99999999999999</v>
      </c>
      <c r="Q33" s="82"/>
      <c r="R33" s="56"/>
    </row>
    <row r="34" spans="1:18" s="5" customFormat="1" ht="12.75">
      <c r="A34" s="16"/>
      <c r="B34" s="105"/>
      <c r="C34" s="287"/>
      <c r="D34" s="105"/>
      <c r="E34" s="176"/>
      <c r="F34" s="6"/>
      <c r="G34" s="11" t="s">
        <v>23</v>
      </c>
      <c r="H34" s="6">
        <v>5.5</v>
      </c>
      <c r="I34" s="6">
        <v>5.7</v>
      </c>
      <c r="J34" s="6">
        <v>5.6</v>
      </c>
      <c r="K34" s="15">
        <v>5.2</v>
      </c>
      <c r="L34" s="15">
        <v>5</v>
      </c>
      <c r="M34" s="15">
        <f>(SUM(H34:L34)-MAX(H34:L34)-MIN(H34:L34))/3*3</f>
        <v>16.299999999999997</v>
      </c>
      <c r="N34" s="82">
        <f>M34/3</f>
        <v>5.433333333333333</v>
      </c>
      <c r="O34" s="7">
        <v>3</v>
      </c>
      <c r="P34" s="22">
        <f>N34*O34</f>
        <v>16.299999999999997</v>
      </c>
      <c r="Q34" s="82"/>
      <c r="R34" s="56"/>
    </row>
    <row r="35" spans="1:18" ht="12.75">
      <c r="A35" s="16"/>
      <c r="B35" s="105"/>
      <c r="C35" s="288"/>
      <c r="D35" s="171"/>
      <c r="E35" s="172"/>
      <c r="F35" s="22"/>
      <c r="G35" s="22"/>
      <c r="H35" s="22"/>
      <c r="I35" s="6"/>
      <c r="J35" s="6"/>
      <c r="K35" s="6"/>
      <c r="L35" s="6"/>
      <c r="M35" s="6"/>
      <c r="N35" s="6"/>
      <c r="O35" s="7"/>
      <c r="P35" s="6"/>
      <c r="Q35" s="6"/>
      <c r="R35" s="6"/>
    </row>
    <row r="36" spans="1:18" ht="12.75">
      <c r="A36" s="16"/>
      <c r="B36" s="105">
        <v>4</v>
      </c>
      <c r="C36" s="289" t="s">
        <v>99</v>
      </c>
      <c r="D36" s="181"/>
      <c r="E36" s="180" t="s">
        <v>116</v>
      </c>
      <c r="F36" s="10"/>
      <c r="G36" s="10">
        <f>(F35+F36)/2</f>
        <v>0</v>
      </c>
      <c r="H36" s="6"/>
      <c r="I36" s="6"/>
      <c r="J36" s="6"/>
      <c r="K36" s="6"/>
      <c r="L36" s="6"/>
      <c r="M36" s="12"/>
      <c r="N36" s="12"/>
      <c r="O36" s="7"/>
      <c r="P36" s="82">
        <f>SUM(P37:P39)</f>
        <v>64.46666666666667</v>
      </c>
      <c r="Q36" s="82"/>
      <c r="R36" s="56">
        <f>F35+P36</f>
        <v>64.46666666666667</v>
      </c>
    </row>
    <row r="37" spans="1:18" ht="12.75">
      <c r="A37" s="16"/>
      <c r="B37" s="105"/>
      <c r="C37" s="289" t="s">
        <v>90</v>
      </c>
      <c r="D37" s="105"/>
      <c r="E37" s="176"/>
      <c r="F37" s="6"/>
      <c r="G37" s="11" t="s">
        <v>37</v>
      </c>
      <c r="H37" s="5">
        <v>6.4</v>
      </c>
      <c r="I37" s="5">
        <v>6.4</v>
      </c>
      <c r="J37" s="5">
        <v>6</v>
      </c>
      <c r="K37" s="5">
        <v>6.4</v>
      </c>
      <c r="L37" s="5">
        <v>6.7</v>
      </c>
      <c r="M37" s="15">
        <f>(SUM(H37:L37)-MAX(H37:L37)-MIN(H37:L37))/3*3</f>
        <v>19.200000000000003</v>
      </c>
      <c r="N37" s="82">
        <f>M37/3</f>
        <v>6.400000000000001</v>
      </c>
      <c r="O37" s="7">
        <v>3</v>
      </c>
      <c r="P37" s="22">
        <f>N37*O37</f>
        <v>19.200000000000003</v>
      </c>
      <c r="Q37" s="82"/>
      <c r="R37" s="56"/>
    </row>
    <row r="38" spans="1:18" ht="12.75">
      <c r="A38" s="16"/>
      <c r="B38" s="105"/>
      <c r="C38" s="287"/>
      <c r="D38" s="105"/>
      <c r="E38" s="176"/>
      <c r="F38" s="6"/>
      <c r="G38" s="11" t="s">
        <v>25</v>
      </c>
      <c r="H38" s="5">
        <v>6.5</v>
      </c>
      <c r="I38" s="5">
        <v>6.4</v>
      </c>
      <c r="J38" s="5">
        <v>6.1</v>
      </c>
      <c r="K38" s="5">
        <v>6.5</v>
      </c>
      <c r="L38" s="5">
        <v>6.8</v>
      </c>
      <c r="M38" s="15">
        <f>(SUM(H38:L38)-MAX(H38:L38)-MIN(H38:L38))/3*3</f>
        <v>19.4</v>
      </c>
      <c r="N38" s="82">
        <f>M38/3</f>
        <v>6.466666666666666</v>
      </c>
      <c r="O38" s="7">
        <v>4</v>
      </c>
      <c r="P38" s="22">
        <f>N38*O38</f>
        <v>25.866666666666664</v>
      </c>
      <c r="Q38" s="82"/>
      <c r="R38" s="56"/>
    </row>
    <row r="39" spans="1:18" ht="12.75">
      <c r="A39" s="5"/>
      <c r="B39" s="105"/>
      <c r="C39" s="287"/>
      <c r="D39" s="105"/>
      <c r="E39" s="176"/>
      <c r="F39" s="6"/>
      <c r="G39" s="11" t="s">
        <v>23</v>
      </c>
      <c r="H39" s="5">
        <v>6.5</v>
      </c>
      <c r="I39" s="5">
        <v>6.4</v>
      </c>
      <c r="J39" s="5">
        <v>6.1</v>
      </c>
      <c r="K39" s="5">
        <v>6.5</v>
      </c>
      <c r="L39" s="5">
        <v>6.6</v>
      </c>
      <c r="M39" s="15">
        <f>(SUM(H39:L39)-MAX(H39:L39)-MIN(H39:L39))/3*3</f>
        <v>19.4</v>
      </c>
      <c r="N39" s="82">
        <f>M39/3</f>
        <v>6.466666666666666</v>
      </c>
      <c r="O39" s="7">
        <v>3</v>
      </c>
      <c r="P39" s="22">
        <f>N39*O39</f>
        <v>19.4</v>
      </c>
      <c r="Q39" s="82"/>
      <c r="R39" s="56"/>
    </row>
    <row r="40" spans="1:18" ht="12.75">
      <c r="A40" s="16"/>
      <c r="B40" s="105"/>
      <c r="C40" s="287"/>
      <c r="D40" s="181"/>
      <c r="E40" s="176"/>
      <c r="F40" s="6"/>
      <c r="G40" s="6"/>
      <c r="H40" s="6"/>
      <c r="I40" s="6"/>
      <c r="J40" s="6"/>
      <c r="K40" s="6"/>
      <c r="L40" s="6"/>
      <c r="M40" s="20"/>
      <c r="N40" s="20"/>
      <c r="O40" s="7"/>
      <c r="P40" s="22"/>
      <c r="Q40" s="82"/>
      <c r="R40" s="56"/>
    </row>
    <row r="41" spans="1:18" ht="12.75">
      <c r="A41" s="16"/>
      <c r="B41" s="105">
        <v>5</v>
      </c>
      <c r="C41" s="283" t="s">
        <v>133</v>
      </c>
      <c r="D41" s="174"/>
      <c r="E41" s="69" t="s">
        <v>55</v>
      </c>
      <c r="F41" s="5"/>
      <c r="G41" s="10">
        <f>(F40+F41)/2</f>
        <v>0</v>
      </c>
      <c r="H41" s="6"/>
      <c r="I41" s="6"/>
      <c r="J41" s="6"/>
      <c r="K41" s="6"/>
      <c r="L41" s="6"/>
      <c r="M41" s="12"/>
      <c r="N41" s="12"/>
      <c r="O41" s="7"/>
      <c r="P41" s="82">
        <f>SUM(P42:P44)</f>
        <v>62.266666666666666</v>
      </c>
      <c r="Q41" s="82"/>
      <c r="R41" s="56">
        <f>F40+P41</f>
        <v>62.266666666666666</v>
      </c>
    </row>
    <row r="42" spans="1:18" ht="12.75">
      <c r="A42" s="16"/>
      <c r="B42" s="105"/>
      <c r="C42" s="289" t="s">
        <v>131</v>
      </c>
      <c r="D42" s="105"/>
      <c r="E42" s="176"/>
      <c r="F42" s="6"/>
      <c r="G42" s="11" t="s">
        <v>37</v>
      </c>
      <c r="H42" s="6">
        <v>6.3</v>
      </c>
      <c r="I42" s="6">
        <v>6.1</v>
      </c>
      <c r="J42" s="6">
        <v>6.2</v>
      </c>
      <c r="K42" s="15">
        <v>6.2</v>
      </c>
      <c r="L42" s="15">
        <v>5.9</v>
      </c>
      <c r="M42" s="15">
        <f>(SUM(H42:L42)-MAX(H42:L42)-MIN(H42:L42))/3*3</f>
        <v>18.499999999999993</v>
      </c>
      <c r="N42" s="82">
        <f>M42/3</f>
        <v>6.166666666666664</v>
      </c>
      <c r="O42" s="7">
        <v>3</v>
      </c>
      <c r="P42" s="22">
        <f>N42*O42</f>
        <v>18.499999999999993</v>
      </c>
      <c r="Q42" s="82"/>
      <c r="R42" s="56"/>
    </row>
    <row r="43" spans="1:18" ht="12.75">
      <c r="A43" s="16"/>
      <c r="B43" s="105"/>
      <c r="C43" s="287"/>
      <c r="D43" s="105"/>
      <c r="E43" s="176"/>
      <c r="F43" s="6"/>
      <c r="G43" s="11" t="s">
        <v>25</v>
      </c>
      <c r="H43" s="6">
        <v>6.4</v>
      </c>
      <c r="I43" s="6">
        <v>6.2</v>
      </c>
      <c r="J43" s="6">
        <v>6.1</v>
      </c>
      <c r="K43" s="15">
        <v>6.2</v>
      </c>
      <c r="L43" s="15">
        <v>6.4</v>
      </c>
      <c r="M43" s="15">
        <f>(SUM(H43:L43)-MAX(H43:L43)-MIN(H43:L43))/3*3</f>
        <v>18.800000000000004</v>
      </c>
      <c r="N43" s="82">
        <f>M43/3</f>
        <v>6.266666666666668</v>
      </c>
      <c r="O43" s="7">
        <v>4</v>
      </c>
      <c r="P43" s="22">
        <f>N43*O43</f>
        <v>25.066666666666674</v>
      </c>
      <c r="Q43" s="82"/>
      <c r="R43" s="56"/>
    </row>
    <row r="44" spans="1:18" ht="12.75">
      <c r="A44" s="16"/>
      <c r="B44" s="105"/>
      <c r="C44" s="287"/>
      <c r="D44" s="105"/>
      <c r="E44" s="176"/>
      <c r="F44" s="6"/>
      <c r="G44" s="11" t="s">
        <v>23</v>
      </c>
      <c r="H44" s="6">
        <v>6.3</v>
      </c>
      <c r="I44" s="6">
        <v>6.1</v>
      </c>
      <c r="J44" s="6">
        <v>6</v>
      </c>
      <c r="K44" s="15">
        <v>6.3</v>
      </c>
      <c r="L44" s="15">
        <v>6.4</v>
      </c>
      <c r="M44" s="15">
        <f>(SUM(H44:L44)-MAX(H44:L44)-MIN(H44:L44))/3*3</f>
        <v>18.700000000000003</v>
      </c>
      <c r="N44" s="82">
        <f>M44/3</f>
        <v>6.233333333333334</v>
      </c>
      <c r="O44" s="7">
        <v>3</v>
      </c>
      <c r="P44" s="22">
        <f>N44*O44</f>
        <v>18.700000000000003</v>
      </c>
      <c r="Q44" s="82"/>
      <c r="R44" s="56"/>
    </row>
    <row r="45" spans="1:18" ht="12.75">
      <c r="A45" s="16"/>
      <c r="B45" s="105"/>
      <c r="C45" s="287"/>
      <c r="D45" s="176"/>
      <c r="E45" s="176"/>
      <c r="F45" s="6"/>
      <c r="G45" s="6"/>
      <c r="H45" s="6"/>
      <c r="I45" s="6"/>
      <c r="J45" s="6"/>
      <c r="K45" s="6"/>
      <c r="L45" s="6"/>
      <c r="M45" s="20"/>
      <c r="N45" s="20"/>
      <c r="O45" s="7"/>
      <c r="P45" s="22"/>
      <c r="Q45" s="99"/>
      <c r="R45" s="6"/>
    </row>
    <row r="46" spans="1:18" ht="12.75">
      <c r="A46" s="16"/>
      <c r="B46" s="105"/>
      <c r="C46" s="288"/>
      <c r="D46" s="171"/>
      <c r="E46" s="172"/>
      <c r="F46" s="22"/>
      <c r="G46" s="22"/>
      <c r="H46" s="22"/>
      <c r="I46" s="6"/>
      <c r="J46" s="6"/>
      <c r="K46" s="6"/>
      <c r="L46" s="6"/>
      <c r="M46" s="6"/>
      <c r="N46" s="6"/>
      <c r="O46" s="7"/>
      <c r="P46" s="6"/>
      <c r="Q46" s="6"/>
      <c r="R46" s="6"/>
    </row>
    <row r="47" spans="1:18" ht="12.75">
      <c r="A47" s="16"/>
      <c r="B47" s="105">
        <v>6</v>
      </c>
      <c r="C47" s="289" t="s">
        <v>126</v>
      </c>
      <c r="D47" s="181"/>
      <c r="E47" s="180" t="s">
        <v>112</v>
      </c>
      <c r="F47" s="10"/>
      <c r="G47" s="10">
        <f>(F46+F47)/2</f>
        <v>0</v>
      </c>
      <c r="H47" s="6"/>
      <c r="I47" s="6"/>
      <c r="J47" s="6"/>
      <c r="K47" s="6"/>
      <c r="L47" s="6"/>
      <c r="M47" s="12"/>
      <c r="N47" s="12"/>
      <c r="O47" s="7"/>
      <c r="P47" s="82">
        <f>SUM(P48:P50)</f>
        <v>56.43333333333333</v>
      </c>
      <c r="Q47" s="82"/>
      <c r="R47" s="56">
        <f>F46+P47</f>
        <v>56.43333333333333</v>
      </c>
    </row>
    <row r="48" spans="1:18" ht="12.75">
      <c r="A48" s="16"/>
      <c r="B48" s="105"/>
      <c r="C48" s="289" t="s">
        <v>111</v>
      </c>
      <c r="D48" s="105"/>
      <c r="E48" s="176"/>
      <c r="F48" s="6"/>
      <c r="G48" s="11" t="s">
        <v>37</v>
      </c>
      <c r="H48" s="6">
        <v>5.6</v>
      </c>
      <c r="I48" s="6">
        <v>6</v>
      </c>
      <c r="J48" s="6">
        <v>5.8</v>
      </c>
      <c r="K48" s="15">
        <v>5.6</v>
      </c>
      <c r="L48" s="15">
        <v>5.2</v>
      </c>
      <c r="M48" s="15">
        <f>(SUM(H48:L48)-MAX(H48:L48)-MIN(H48:L48))/3*3</f>
        <v>17</v>
      </c>
      <c r="N48" s="82">
        <f>M48/3</f>
        <v>5.666666666666667</v>
      </c>
      <c r="O48" s="7">
        <v>3</v>
      </c>
      <c r="P48" s="22">
        <f>N48*O48</f>
        <v>17</v>
      </c>
      <c r="Q48" s="82"/>
      <c r="R48" s="56"/>
    </row>
    <row r="49" spans="2:18" ht="12.75">
      <c r="B49" s="105"/>
      <c r="C49" s="287"/>
      <c r="D49" s="105"/>
      <c r="E49" s="176"/>
      <c r="F49" s="6"/>
      <c r="G49" s="11" t="s">
        <v>25</v>
      </c>
      <c r="H49" s="6">
        <v>5.6</v>
      </c>
      <c r="I49" s="6">
        <v>5.8</v>
      </c>
      <c r="J49" s="6">
        <v>5.7</v>
      </c>
      <c r="K49" s="15">
        <v>5.6</v>
      </c>
      <c r="L49" s="15">
        <v>5.6</v>
      </c>
      <c r="M49" s="15">
        <f>(SUM(H49:L49)-MAX(H49:L49)-MIN(H49:L49))/3*3</f>
        <v>16.9</v>
      </c>
      <c r="N49" s="82">
        <f>M49/3</f>
        <v>5.633333333333333</v>
      </c>
      <c r="O49" s="7">
        <v>4</v>
      </c>
      <c r="P49" s="22">
        <f>N49*O49</f>
        <v>22.53333333333333</v>
      </c>
      <c r="Q49" s="82"/>
      <c r="R49" s="56"/>
    </row>
    <row r="50" spans="1:18" ht="12.75">
      <c r="A50" s="16"/>
      <c r="B50" s="105"/>
      <c r="C50" s="287"/>
      <c r="D50" s="105"/>
      <c r="E50" s="176"/>
      <c r="F50" s="6"/>
      <c r="G50" s="11" t="s">
        <v>23</v>
      </c>
      <c r="H50" s="6">
        <v>5.5</v>
      </c>
      <c r="I50" s="6">
        <v>5.7</v>
      </c>
      <c r="J50" s="6">
        <v>5.7</v>
      </c>
      <c r="K50" s="15">
        <v>5.7</v>
      </c>
      <c r="L50" s="15">
        <v>5</v>
      </c>
      <c r="M50" s="15">
        <f>(SUM(H50:L50)-MAX(H50:L50)-MIN(H50:L50))/3*3</f>
        <v>16.9</v>
      </c>
      <c r="N50" s="82">
        <f>M50/3</f>
        <v>5.633333333333333</v>
      </c>
      <c r="O50" s="7">
        <v>3</v>
      </c>
      <c r="P50" s="22">
        <f>N50*O50</f>
        <v>16.9</v>
      </c>
      <c r="Q50" s="82"/>
      <c r="R50" s="56"/>
    </row>
    <row r="51" spans="1:5" ht="12.75">
      <c r="A51" s="16"/>
      <c r="B51" s="104"/>
      <c r="C51" s="290"/>
      <c r="D51" s="183"/>
      <c r="E51" s="182"/>
    </row>
    <row r="52" spans="1:18" ht="12.75">
      <c r="A52" s="16"/>
      <c r="B52" s="105">
        <v>7</v>
      </c>
      <c r="C52" s="283" t="s">
        <v>225</v>
      </c>
      <c r="D52" s="174"/>
      <c r="E52" s="69" t="s">
        <v>116</v>
      </c>
      <c r="F52" s="5"/>
      <c r="G52" s="10">
        <f>(F51+F52)/2</f>
        <v>0</v>
      </c>
      <c r="H52" s="6"/>
      <c r="I52" s="6"/>
      <c r="J52" s="6"/>
      <c r="K52" s="6"/>
      <c r="L52" s="6"/>
      <c r="M52" s="12"/>
      <c r="N52" s="12"/>
      <c r="O52" s="7"/>
      <c r="P52" s="82">
        <f>SUM(P53:P55)</f>
        <v>63.8</v>
      </c>
      <c r="Q52" s="82"/>
      <c r="R52" s="56">
        <f>F51+P52</f>
        <v>63.8</v>
      </c>
    </row>
    <row r="53" spans="1:18" ht="12.75">
      <c r="A53" s="16"/>
      <c r="B53" s="105"/>
      <c r="C53" s="289" t="s">
        <v>254</v>
      </c>
      <c r="D53" s="105"/>
      <c r="E53" s="176"/>
      <c r="F53" s="6"/>
      <c r="G53" s="11" t="s">
        <v>37</v>
      </c>
      <c r="H53" s="6">
        <v>6.3</v>
      </c>
      <c r="I53" s="6">
        <v>6.3</v>
      </c>
      <c r="J53" s="6">
        <v>6.4</v>
      </c>
      <c r="K53" s="15">
        <v>6.3</v>
      </c>
      <c r="L53" s="15">
        <v>6.7</v>
      </c>
      <c r="M53" s="15">
        <f>(SUM(H53:L53)-MAX(H53:L53)-MIN(H53:L53))/3*3</f>
        <v>19</v>
      </c>
      <c r="N53" s="82">
        <f>M53/3</f>
        <v>6.333333333333333</v>
      </c>
      <c r="O53" s="7">
        <v>3</v>
      </c>
      <c r="P53" s="22">
        <f>N53*O53</f>
        <v>19</v>
      </c>
      <c r="Q53" s="82"/>
      <c r="R53" s="56"/>
    </row>
    <row r="54" spans="1:18" ht="12.75">
      <c r="A54" s="5"/>
      <c r="B54" s="105"/>
      <c r="C54" s="287"/>
      <c r="D54" s="105"/>
      <c r="E54" s="176"/>
      <c r="F54" s="6"/>
      <c r="G54" s="11" t="s">
        <v>25</v>
      </c>
      <c r="H54" s="6">
        <v>6.4</v>
      </c>
      <c r="I54" s="6">
        <v>6</v>
      </c>
      <c r="J54" s="6">
        <v>6.5</v>
      </c>
      <c r="K54" s="15">
        <v>6.3</v>
      </c>
      <c r="L54" s="15">
        <v>6.7</v>
      </c>
      <c r="M54" s="15">
        <f>(SUM(H54:L54)-MAX(H54:L54)-MIN(H54:L54))/3*3</f>
        <v>19.2</v>
      </c>
      <c r="N54" s="82">
        <f>M54/3</f>
        <v>6.3999999999999995</v>
      </c>
      <c r="O54" s="7">
        <v>4</v>
      </c>
      <c r="P54" s="22">
        <f>N54*O54</f>
        <v>25.599999999999998</v>
      </c>
      <c r="Q54" s="82"/>
      <c r="R54" s="56"/>
    </row>
    <row r="55" spans="1:18" ht="12.75">
      <c r="A55" s="16"/>
      <c r="B55" s="105"/>
      <c r="C55" s="287"/>
      <c r="D55" s="105"/>
      <c r="E55" s="176"/>
      <c r="F55" s="6"/>
      <c r="G55" s="11" t="s">
        <v>23</v>
      </c>
      <c r="H55" s="6">
        <v>6.3</v>
      </c>
      <c r="I55" s="6">
        <v>6.2</v>
      </c>
      <c r="J55" s="6">
        <v>6.5</v>
      </c>
      <c r="K55" s="15">
        <v>6.4</v>
      </c>
      <c r="L55" s="15">
        <v>6.6</v>
      </c>
      <c r="M55" s="15">
        <f>(SUM(H55:L55)-MAX(H55:L55)-MIN(H55:L55))/3*3</f>
        <v>19.2</v>
      </c>
      <c r="N55" s="82">
        <f>M55/3</f>
        <v>6.3999999999999995</v>
      </c>
      <c r="O55" s="7">
        <v>3</v>
      </c>
      <c r="P55" s="22">
        <f>N55*O55</f>
        <v>19.2</v>
      </c>
      <c r="Q55" s="82"/>
      <c r="R55" s="56"/>
    </row>
    <row r="56" spans="1:18" ht="12.75">
      <c r="A56" s="16"/>
      <c r="B56" s="105"/>
      <c r="C56" s="287"/>
      <c r="D56" s="176"/>
      <c r="E56" s="176"/>
      <c r="F56" s="6"/>
      <c r="G56" s="6"/>
      <c r="H56" s="6"/>
      <c r="I56" s="6"/>
      <c r="J56" s="6"/>
      <c r="K56" s="6"/>
      <c r="L56" s="6"/>
      <c r="M56" s="20"/>
      <c r="N56" s="20"/>
      <c r="O56" s="7"/>
      <c r="P56" s="22"/>
      <c r="Q56" s="99"/>
      <c r="R56" s="6"/>
    </row>
    <row r="57" spans="1:18" ht="12.75">
      <c r="A57" s="16"/>
      <c r="B57" s="105"/>
      <c r="C57" s="283"/>
      <c r="D57" s="177"/>
      <c r="E57" s="69"/>
      <c r="F57" s="5"/>
      <c r="G57" s="22"/>
      <c r="H57" s="22"/>
      <c r="I57" s="6"/>
      <c r="J57" s="6"/>
      <c r="K57" s="6"/>
      <c r="L57" s="6"/>
      <c r="M57" s="6"/>
      <c r="N57" s="6"/>
      <c r="O57" s="7"/>
      <c r="P57" s="6"/>
      <c r="Q57" s="82"/>
      <c r="R57" s="6"/>
    </row>
    <row r="58" spans="1:18" ht="12.75">
      <c r="A58" s="16"/>
      <c r="B58" s="105">
        <v>8</v>
      </c>
      <c r="C58" s="284" t="s">
        <v>226</v>
      </c>
      <c r="D58" s="179"/>
      <c r="E58" s="69" t="s">
        <v>55</v>
      </c>
      <c r="F58" s="5"/>
      <c r="G58" s="10">
        <f>(F57+F58)/2</f>
        <v>0</v>
      </c>
      <c r="H58" s="6"/>
      <c r="I58" s="6"/>
      <c r="J58" s="6"/>
      <c r="K58" s="6"/>
      <c r="L58" s="6"/>
      <c r="M58" s="12"/>
      <c r="N58" s="12"/>
      <c r="O58" s="7"/>
      <c r="P58" s="82">
        <f>SUM(P59:P61)</f>
        <v>60.23333333333334</v>
      </c>
      <c r="Q58" s="97"/>
      <c r="R58" s="56">
        <f>F57+P58</f>
        <v>60.23333333333334</v>
      </c>
    </row>
    <row r="59" spans="1:18" ht="12.75">
      <c r="A59" s="16"/>
      <c r="B59" s="105"/>
      <c r="C59" s="289" t="s">
        <v>104</v>
      </c>
      <c r="D59" s="105"/>
      <c r="E59" s="176"/>
      <c r="F59" s="6"/>
      <c r="G59" s="11" t="s">
        <v>37</v>
      </c>
      <c r="H59" s="6">
        <v>6</v>
      </c>
      <c r="I59" s="6">
        <v>5.7</v>
      </c>
      <c r="J59" s="15">
        <v>6</v>
      </c>
      <c r="K59" s="6">
        <v>6.2</v>
      </c>
      <c r="L59" s="15">
        <v>6</v>
      </c>
      <c r="M59" s="15">
        <f>(SUM(H59:L59)-MAX(H59:L59)-MIN(H59:L59))/3*3</f>
        <v>18</v>
      </c>
      <c r="N59" s="82">
        <f>M59/3</f>
        <v>6</v>
      </c>
      <c r="O59" s="7">
        <v>3</v>
      </c>
      <c r="P59" s="22">
        <f>N59*O59</f>
        <v>18</v>
      </c>
      <c r="Q59" s="82"/>
      <c r="R59" s="56"/>
    </row>
    <row r="60" spans="1:18" ht="12.75">
      <c r="A60" s="16"/>
      <c r="B60" s="105"/>
      <c r="C60" s="287"/>
      <c r="D60" s="105"/>
      <c r="E60" s="176"/>
      <c r="F60" s="6"/>
      <c r="G60" s="11" t="s">
        <v>25</v>
      </c>
      <c r="H60" s="6">
        <v>6.1</v>
      </c>
      <c r="I60" s="6">
        <v>5.5</v>
      </c>
      <c r="J60" s="15">
        <v>6</v>
      </c>
      <c r="K60" s="6">
        <v>6.3</v>
      </c>
      <c r="L60" s="15">
        <v>6</v>
      </c>
      <c r="M60" s="15">
        <f>(SUM(H60:L60)-MAX(H60:L60)-MIN(H60:L60))/3*3</f>
        <v>18.1</v>
      </c>
      <c r="N60" s="82">
        <f>M60/3</f>
        <v>6.033333333333334</v>
      </c>
      <c r="O60" s="7">
        <v>4</v>
      </c>
      <c r="P60" s="22">
        <f>N60*O60</f>
        <v>24.133333333333336</v>
      </c>
      <c r="Q60" s="82"/>
      <c r="R60" s="56"/>
    </row>
    <row r="61" spans="1:18" ht="12.75">
      <c r="A61" s="16"/>
      <c r="B61" s="105"/>
      <c r="C61" s="287"/>
      <c r="D61" s="105"/>
      <c r="E61" s="176"/>
      <c r="F61" s="6"/>
      <c r="G61" s="11" t="s">
        <v>23</v>
      </c>
      <c r="H61" s="6">
        <v>6</v>
      </c>
      <c r="I61" s="6">
        <v>5.9</v>
      </c>
      <c r="J61" s="15">
        <v>6</v>
      </c>
      <c r="K61" s="6">
        <v>6.4</v>
      </c>
      <c r="L61" s="15">
        <v>6.1</v>
      </c>
      <c r="M61" s="15">
        <f>(SUM(H61:L61)-MAX(H61:L61)-MIN(H61:L61))/3*3</f>
        <v>18.1</v>
      </c>
      <c r="N61" s="82">
        <f>M61/3</f>
        <v>6.033333333333334</v>
      </c>
      <c r="O61" s="7">
        <v>3</v>
      </c>
      <c r="P61" s="22">
        <f>N61*O61</f>
        <v>18.1</v>
      </c>
      <c r="Q61" s="82"/>
      <c r="R61" s="56"/>
    </row>
    <row r="62" spans="1:18" ht="12.75">
      <c r="A62" s="16"/>
      <c r="B62" s="105"/>
      <c r="C62" s="288"/>
      <c r="D62" s="171"/>
      <c r="E62" s="172"/>
      <c r="F62" s="22"/>
      <c r="G62" s="22"/>
      <c r="H62" s="22"/>
      <c r="I62" s="6"/>
      <c r="J62" s="6"/>
      <c r="K62" s="6"/>
      <c r="L62" s="6"/>
      <c r="M62" s="6"/>
      <c r="N62" s="6"/>
      <c r="O62" s="7"/>
      <c r="P62" s="6"/>
      <c r="Q62" s="6"/>
      <c r="R62" s="6"/>
    </row>
    <row r="63" spans="1:18" ht="12.75">
      <c r="A63" s="16"/>
      <c r="B63" s="105">
        <v>9</v>
      </c>
      <c r="C63" s="289" t="s">
        <v>255</v>
      </c>
      <c r="D63" s="181"/>
      <c r="E63" s="180" t="s">
        <v>116</v>
      </c>
      <c r="F63" s="10"/>
      <c r="G63" s="10">
        <f>(F62+F63)/2</f>
        <v>0</v>
      </c>
      <c r="H63" s="6"/>
      <c r="I63" s="6"/>
      <c r="J63" s="6"/>
      <c r="K63" s="6"/>
      <c r="L63" s="6"/>
      <c r="M63" s="12"/>
      <c r="N63" s="12"/>
      <c r="O63" s="7"/>
      <c r="P63" s="82">
        <f>SUM(P64:P66)</f>
        <v>63.099999999999994</v>
      </c>
      <c r="Q63" s="82"/>
      <c r="R63" s="56">
        <f>F62+P63</f>
        <v>63.099999999999994</v>
      </c>
    </row>
    <row r="64" spans="1:18" ht="12.75">
      <c r="A64" s="16"/>
      <c r="B64" s="105"/>
      <c r="C64" s="289" t="s">
        <v>221</v>
      </c>
      <c r="D64" s="105"/>
      <c r="E64" s="176"/>
      <c r="F64" s="6"/>
      <c r="G64" s="11" t="s">
        <v>263</v>
      </c>
      <c r="H64" s="19">
        <v>6.1</v>
      </c>
      <c r="I64" s="19">
        <v>6.3</v>
      </c>
      <c r="J64" s="19">
        <v>5.8</v>
      </c>
      <c r="K64" s="19">
        <v>6.5</v>
      </c>
      <c r="L64" s="19">
        <v>6.5</v>
      </c>
      <c r="M64" s="15">
        <f>(SUM(H64:L64)-MAX(H64:L64)-MIN(H64:L64))/3*3</f>
        <v>18.9</v>
      </c>
      <c r="N64" s="82">
        <f>M64/3</f>
        <v>6.3</v>
      </c>
      <c r="O64" s="7">
        <v>3</v>
      </c>
      <c r="P64" s="22">
        <f>N64*O64</f>
        <v>18.9</v>
      </c>
      <c r="Q64" s="82"/>
      <c r="R64" s="56"/>
    </row>
    <row r="65" spans="2:18" ht="12.75">
      <c r="B65" s="105"/>
      <c r="C65" s="287"/>
      <c r="D65" s="105"/>
      <c r="E65" s="176"/>
      <c r="F65" s="6"/>
      <c r="G65" s="11" t="s">
        <v>25</v>
      </c>
      <c r="H65" s="19">
        <v>6.1</v>
      </c>
      <c r="I65" s="19">
        <v>6.3</v>
      </c>
      <c r="J65" s="19">
        <v>5.8</v>
      </c>
      <c r="K65" s="19">
        <v>6.5</v>
      </c>
      <c r="L65" s="19">
        <v>6.7</v>
      </c>
      <c r="M65" s="15">
        <f>(SUM(H65:L65)-MAX(H65:L65)-MIN(H65:L65))/3*3</f>
        <v>18.9</v>
      </c>
      <c r="N65" s="82">
        <f>M65/3</f>
        <v>6.3</v>
      </c>
      <c r="O65" s="7">
        <v>4</v>
      </c>
      <c r="P65" s="22">
        <f>N65*O65</f>
        <v>25.2</v>
      </c>
      <c r="Q65" s="82"/>
      <c r="R65" s="56"/>
    </row>
    <row r="66" spans="1:18" ht="12.75">
      <c r="A66" s="16"/>
      <c r="B66" s="105"/>
      <c r="C66" s="287"/>
      <c r="D66" s="105"/>
      <c r="E66" s="176"/>
      <c r="F66" s="6"/>
      <c r="G66" s="11" t="s">
        <v>23</v>
      </c>
      <c r="H66" s="19">
        <v>6.1</v>
      </c>
      <c r="I66" s="19">
        <v>6.3</v>
      </c>
      <c r="J66" s="19">
        <v>5.8</v>
      </c>
      <c r="K66" s="19">
        <v>6.7</v>
      </c>
      <c r="L66" s="19">
        <v>6.6</v>
      </c>
      <c r="M66" s="15">
        <f>(SUM(H66:L66)-MAX(H66:L66)-MIN(H66:L66))/3*3</f>
        <v>19</v>
      </c>
      <c r="N66" s="82">
        <f>M66/3</f>
        <v>6.333333333333333</v>
      </c>
      <c r="O66" s="7">
        <v>3</v>
      </c>
      <c r="P66" s="22">
        <f>N66*O66</f>
        <v>19</v>
      </c>
      <c r="Q66" s="82"/>
      <c r="R66" s="56"/>
    </row>
    <row r="67" spans="1:5" ht="12.75">
      <c r="A67" s="16"/>
      <c r="B67" s="104"/>
      <c r="C67" s="290"/>
      <c r="D67" s="183"/>
      <c r="E67" s="182"/>
    </row>
    <row r="68" spans="1:18" ht="12.75">
      <c r="A68" s="16"/>
      <c r="B68" s="105">
        <v>10</v>
      </c>
      <c r="C68" s="283" t="s">
        <v>66</v>
      </c>
      <c r="D68" s="174"/>
      <c r="E68" s="69" t="s">
        <v>55</v>
      </c>
      <c r="F68" s="5"/>
      <c r="G68" s="10">
        <f>(F67+F68)/2</f>
        <v>0</v>
      </c>
      <c r="H68" s="6"/>
      <c r="I68" s="6"/>
      <c r="J68" s="6"/>
      <c r="K68" s="6"/>
      <c r="L68" s="6"/>
      <c r="M68" s="12"/>
      <c r="N68" s="12"/>
      <c r="O68" s="7"/>
      <c r="P68" s="82">
        <f>SUM(P69:P71)</f>
        <v>65.7</v>
      </c>
      <c r="Q68" s="82"/>
      <c r="R68" s="56">
        <f>F67+P68</f>
        <v>65.7</v>
      </c>
    </row>
    <row r="69" spans="1:18" ht="12.75">
      <c r="A69" s="16"/>
      <c r="B69" s="105"/>
      <c r="C69" s="289" t="s">
        <v>224</v>
      </c>
      <c r="D69" s="105"/>
      <c r="E69" s="176"/>
      <c r="F69" s="6"/>
      <c r="G69" s="11" t="s">
        <v>37</v>
      </c>
      <c r="H69" s="6">
        <v>6.6</v>
      </c>
      <c r="I69" s="6">
        <v>6.2</v>
      </c>
      <c r="J69" s="6">
        <v>6.5</v>
      </c>
      <c r="K69" s="15">
        <v>6.7</v>
      </c>
      <c r="L69" s="15">
        <v>6.8</v>
      </c>
      <c r="M69" s="15">
        <f>(SUM(H69:L69)-MAX(H69:L69)-MIN(H69:L69))/3*3</f>
        <v>19.799999999999997</v>
      </c>
      <c r="N69" s="82">
        <f>M69/3</f>
        <v>6.599999999999999</v>
      </c>
      <c r="O69" s="7">
        <v>3</v>
      </c>
      <c r="P69" s="22">
        <f>N69*O69</f>
        <v>19.799999999999997</v>
      </c>
      <c r="Q69" s="82"/>
      <c r="R69" s="56"/>
    </row>
    <row r="70" spans="1:18" ht="12.75">
      <c r="A70" s="5"/>
      <c r="B70" s="105"/>
      <c r="C70" s="287"/>
      <c r="D70" s="105"/>
      <c r="E70" s="176"/>
      <c r="F70" s="6"/>
      <c r="G70" s="11" t="s">
        <v>25</v>
      </c>
      <c r="H70" s="6">
        <v>6.7</v>
      </c>
      <c r="I70" s="6">
        <v>6.4</v>
      </c>
      <c r="J70" s="6">
        <v>6.6</v>
      </c>
      <c r="K70" s="15">
        <v>6.7</v>
      </c>
      <c r="L70" s="15">
        <v>6.5</v>
      </c>
      <c r="M70" s="15">
        <f>(SUM(H70:L70)-MAX(H70:L70)-MIN(H70:L70))/3*3</f>
        <v>19.800000000000004</v>
      </c>
      <c r="N70" s="82">
        <f>M70/3</f>
        <v>6.600000000000001</v>
      </c>
      <c r="O70" s="7">
        <v>4</v>
      </c>
      <c r="P70" s="22">
        <f>N70*O70</f>
        <v>26.400000000000006</v>
      </c>
      <c r="Q70" s="82"/>
      <c r="R70" s="56"/>
    </row>
    <row r="71" spans="1:18" ht="12.75">
      <c r="A71" s="16"/>
      <c r="B71" s="105"/>
      <c r="C71" s="287"/>
      <c r="D71" s="105"/>
      <c r="E71" s="176"/>
      <c r="F71" s="6"/>
      <c r="G71" s="11" t="s">
        <v>23</v>
      </c>
      <c r="H71" s="6">
        <v>6.5</v>
      </c>
      <c r="I71" s="6">
        <v>6.1</v>
      </c>
      <c r="J71" s="6">
        <v>6.5</v>
      </c>
      <c r="K71" s="15">
        <v>6.7</v>
      </c>
      <c r="L71" s="15">
        <v>6.5</v>
      </c>
      <c r="M71" s="15">
        <f>(SUM(H71:L71)-MAX(H71:L71)-MIN(H71:L71))/3*3</f>
        <v>19.5</v>
      </c>
      <c r="N71" s="82">
        <f>M71/3</f>
        <v>6.5</v>
      </c>
      <c r="O71" s="7">
        <v>3</v>
      </c>
      <c r="P71" s="22">
        <f>N71*O71</f>
        <v>19.5</v>
      </c>
      <c r="Q71" s="82"/>
      <c r="R71" s="56"/>
    </row>
    <row r="72" spans="1:18" ht="12.75">
      <c r="A72" s="16"/>
      <c r="B72" s="105"/>
      <c r="C72" s="287"/>
      <c r="D72" s="176"/>
      <c r="E72" s="176"/>
      <c r="F72" s="6"/>
      <c r="G72" s="6"/>
      <c r="H72" s="6"/>
      <c r="I72" s="6"/>
      <c r="J72" s="6"/>
      <c r="K72" s="6"/>
      <c r="L72" s="6"/>
      <c r="M72" s="20"/>
      <c r="N72" s="20"/>
      <c r="O72" s="7"/>
      <c r="P72" s="22"/>
      <c r="Q72" s="99"/>
      <c r="R72" s="6"/>
    </row>
    <row r="73" spans="1:18" ht="12.75">
      <c r="A73" s="16"/>
      <c r="B73" s="105"/>
      <c r="C73" s="283"/>
      <c r="D73" s="177"/>
      <c r="E73" s="69"/>
      <c r="F73" s="5"/>
      <c r="G73" s="22"/>
      <c r="H73" s="22"/>
      <c r="I73" s="6"/>
      <c r="J73" s="6"/>
      <c r="K73" s="6"/>
      <c r="L73" s="6"/>
      <c r="M73" s="6"/>
      <c r="N73" s="6"/>
      <c r="O73" s="7"/>
      <c r="P73" s="6"/>
      <c r="Q73" s="82"/>
      <c r="R73" s="6"/>
    </row>
    <row r="74" spans="1:18" ht="12.75">
      <c r="A74" s="16"/>
      <c r="B74" s="105">
        <v>11</v>
      </c>
      <c r="C74" s="284" t="s">
        <v>53</v>
      </c>
      <c r="D74" s="179"/>
      <c r="E74" s="69" t="s">
        <v>108</v>
      </c>
      <c r="F74" s="5"/>
      <c r="G74" s="10">
        <f>(F73+F74)/2</f>
        <v>0</v>
      </c>
      <c r="H74" s="6"/>
      <c r="I74" s="6"/>
      <c r="J74" s="6"/>
      <c r="K74" s="6"/>
      <c r="L74" s="6"/>
      <c r="M74" s="12"/>
      <c r="N74" s="12"/>
      <c r="O74" s="7"/>
      <c r="P74" s="82">
        <f>SUM(P75:P77)</f>
        <v>73.03333333333333</v>
      </c>
      <c r="Q74" s="97"/>
      <c r="R74" s="56">
        <f>F73+P74</f>
        <v>73.03333333333333</v>
      </c>
    </row>
    <row r="75" spans="1:18" ht="12.75">
      <c r="A75" s="16"/>
      <c r="B75" s="105"/>
      <c r="C75" s="289" t="s">
        <v>229</v>
      </c>
      <c r="D75" s="105"/>
      <c r="E75" s="176"/>
      <c r="F75" s="6"/>
      <c r="G75" s="11" t="s">
        <v>37</v>
      </c>
      <c r="H75" s="6">
        <v>7.3</v>
      </c>
      <c r="I75" s="6">
        <v>6.7</v>
      </c>
      <c r="J75" s="6">
        <v>7.5</v>
      </c>
      <c r="K75" s="15">
        <v>7.1</v>
      </c>
      <c r="L75" s="15">
        <v>7.3</v>
      </c>
      <c r="M75" s="15">
        <f>(SUM(H75:L75)-MAX(H75:L75)-MIN(H75:L75))/3*3</f>
        <v>21.7</v>
      </c>
      <c r="N75" s="82">
        <f>M75/3</f>
        <v>7.233333333333333</v>
      </c>
      <c r="O75" s="7">
        <v>3</v>
      </c>
      <c r="P75" s="22">
        <f>N75*O75</f>
        <v>21.7</v>
      </c>
      <c r="Q75" s="82"/>
      <c r="R75" s="56"/>
    </row>
    <row r="76" spans="1:18" ht="12.75">
      <c r="A76" s="16"/>
      <c r="B76" s="105"/>
      <c r="C76" s="287"/>
      <c r="D76" s="105"/>
      <c r="E76" s="176"/>
      <c r="F76" s="6"/>
      <c r="G76" s="11" t="s">
        <v>25</v>
      </c>
      <c r="H76" s="6">
        <v>7.4</v>
      </c>
      <c r="I76" s="6">
        <v>6.6</v>
      </c>
      <c r="J76" s="6">
        <v>7.6</v>
      </c>
      <c r="K76" s="15">
        <v>7.2</v>
      </c>
      <c r="L76" s="15">
        <v>7.4</v>
      </c>
      <c r="M76" s="15">
        <f>(SUM(H76:L76)-MAX(H76:L76)-MIN(H76:L76))/3*3</f>
        <v>22</v>
      </c>
      <c r="N76" s="82">
        <f>M76/3</f>
        <v>7.333333333333333</v>
      </c>
      <c r="O76" s="7">
        <v>4</v>
      </c>
      <c r="P76" s="22">
        <f>N76*O76</f>
        <v>29.333333333333332</v>
      </c>
      <c r="Q76" s="82"/>
      <c r="R76" s="56"/>
    </row>
    <row r="77" spans="1:18" ht="12.75">
      <c r="A77" s="16"/>
      <c r="B77" s="105"/>
      <c r="C77" s="287"/>
      <c r="D77" s="105"/>
      <c r="E77" s="176"/>
      <c r="F77" s="6"/>
      <c r="G77" s="11" t="s">
        <v>23</v>
      </c>
      <c r="H77" s="6">
        <v>7.3</v>
      </c>
      <c r="I77" s="6">
        <v>6.7</v>
      </c>
      <c r="J77" s="6">
        <v>7.5</v>
      </c>
      <c r="K77" s="15">
        <v>7.3</v>
      </c>
      <c r="L77" s="15">
        <v>7.4</v>
      </c>
      <c r="M77" s="15">
        <f>(SUM(H77:L77)-MAX(H77:L77)-MIN(H77:L77))/3*3</f>
        <v>22.000000000000004</v>
      </c>
      <c r="N77" s="82">
        <f>M77/3</f>
        <v>7.333333333333335</v>
      </c>
      <c r="O77" s="7">
        <v>3</v>
      </c>
      <c r="P77" s="22">
        <f>N77*O77</f>
        <v>22.000000000000004</v>
      </c>
      <c r="Q77" s="82"/>
      <c r="R77" s="56"/>
    </row>
    <row r="78" spans="1:18" ht="12.75">
      <c r="A78" s="16"/>
      <c r="B78" s="105"/>
      <c r="C78" s="288"/>
      <c r="D78" s="171"/>
      <c r="E78" s="172"/>
      <c r="F78" s="22"/>
      <c r="G78" s="22"/>
      <c r="H78" s="22"/>
      <c r="I78" s="6"/>
      <c r="J78" s="6"/>
      <c r="K78" s="6"/>
      <c r="L78" s="6"/>
      <c r="M78" s="6"/>
      <c r="N78" s="6"/>
      <c r="O78" s="7"/>
      <c r="P78" s="6"/>
      <c r="Q78" s="6"/>
      <c r="R78" s="6"/>
    </row>
    <row r="79" spans="1:18" ht="12.75">
      <c r="A79" s="16"/>
      <c r="B79" s="105">
        <v>12</v>
      </c>
      <c r="C79" s="289" t="s">
        <v>256</v>
      </c>
      <c r="D79" s="181"/>
      <c r="E79" s="180" t="s">
        <v>116</v>
      </c>
      <c r="F79" s="10"/>
      <c r="G79" s="10">
        <f>(F78+F79)/2</f>
        <v>0</v>
      </c>
      <c r="H79" s="6"/>
      <c r="I79" s="6"/>
      <c r="J79" s="6"/>
      <c r="K79" s="6"/>
      <c r="L79" s="6"/>
      <c r="M79" s="12"/>
      <c r="N79" s="12"/>
      <c r="O79" s="7"/>
      <c r="P79" s="82">
        <f>SUM(P80:P82)</f>
        <v>66.5</v>
      </c>
      <c r="Q79" s="82"/>
      <c r="R79" s="56">
        <f>F78+P79</f>
        <v>66.5</v>
      </c>
    </row>
    <row r="80" spans="1:18" ht="12.75">
      <c r="A80" s="16"/>
      <c r="B80" s="105"/>
      <c r="C80" s="289" t="s">
        <v>59</v>
      </c>
      <c r="D80" s="105"/>
      <c r="E80" s="176"/>
      <c r="F80" s="6"/>
      <c r="G80" s="11" t="s">
        <v>37</v>
      </c>
      <c r="H80" s="6">
        <v>6.8</v>
      </c>
      <c r="I80" s="6">
        <v>6.5</v>
      </c>
      <c r="J80" s="6">
        <v>6.3</v>
      </c>
      <c r="K80" s="15">
        <v>6.8</v>
      </c>
      <c r="L80" s="15">
        <v>6.6</v>
      </c>
      <c r="M80" s="15">
        <f>(SUM(H80:L80)-MAX(H80:L80)-MIN(H80:L80))/3*3</f>
        <v>19.9</v>
      </c>
      <c r="N80" s="82">
        <f>M80/3</f>
        <v>6.633333333333333</v>
      </c>
      <c r="O80" s="7">
        <v>3</v>
      </c>
      <c r="P80" s="22">
        <f>N80*O80</f>
        <v>19.9</v>
      </c>
      <c r="Q80" s="82"/>
      <c r="R80" s="56"/>
    </row>
    <row r="81" spans="2:18" ht="12.75">
      <c r="B81" s="105"/>
      <c r="C81" s="287"/>
      <c r="D81" s="105"/>
      <c r="E81" s="176"/>
      <c r="F81" s="6"/>
      <c r="G81" s="11" t="s">
        <v>25</v>
      </c>
      <c r="H81" s="6">
        <v>6.8</v>
      </c>
      <c r="I81" s="6">
        <v>6.5</v>
      </c>
      <c r="J81" s="6">
        <v>6.9</v>
      </c>
      <c r="K81" s="15">
        <v>6.8</v>
      </c>
      <c r="L81" s="15">
        <v>6.5</v>
      </c>
      <c r="M81" s="15">
        <f>(SUM(H81:L81)-MAX(H81:L81)-MIN(H81:L81))/3*3</f>
        <v>20.1</v>
      </c>
      <c r="N81" s="82">
        <f>M81/3</f>
        <v>6.7</v>
      </c>
      <c r="O81" s="7">
        <v>4</v>
      </c>
      <c r="P81" s="22">
        <f>N81*O81</f>
        <v>26.8</v>
      </c>
      <c r="Q81" s="82"/>
      <c r="R81" s="56"/>
    </row>
    <row r="82" spans="1:18" ht="12.75">
      <c r="A82" s="16"/>
      <c r="B82" s="105"/>
      <c r="C82" s="287"/>
      <c r="D82" s="105"/>
      <c r="E82" s="176"/>
      <c r="F82" s="6"/>
      <c r="G82" s="11" t="s">
        <v>23</v>
      </c>
      <c r="H82" s="6">
        <v>6.8</v>
      </c>
      <c r="I82" s="6">
        <v>6.5</v>
      </c>
      <c r="J82" s="6">
        <v>6.3</v>
      </c>
      <c r="K82" s="15">
        <v>6.9</v>
      </c>
      <c r="L82" s="15">
        <v>6.5</v>
      </c>
      <c r="M82" s="15">
        <f>(SUM(H82:L82)-MAX(H82:L82)-MIN(H82:L82))/3*3</f>
        <v>19.8</v>
      </c>
      <c r="N82" s="82">
        <f>M82/3</f>
        <v>6.6000000000000005</v>
      </c>
      <c r="O82" s="7">
        <v>3</v>
      </c>
      <c r="P82" s="22">
        <f>N82*O82</f>
        <v>19.8</v>
      </c>
      <c r="Q82" s="82"/>
      <c r="R82" s="56"/>
    </row>
    <row r="83" spans="1:18" ht="12.75">
      <c r="A83" s="16"/>
      <c r="B83" s="105"/>
      <c r="C83" s="287"/>
      <c r="D83" s="105"/>
      <c r="E83" s="176"/>
      <c r="F83" s="6"/>
      <c r="G83" s="11"/>
      <c r="H83" s="6"/>
      <c r="I83" s="6"/>
      <c r="J83" s="6"/>
      <c r="K83" s="15"/>
      <c r="L83" s="15"/>
      <c r="M83" s="15"/>
      <c r="N83" s="82"/>
      <c r="O83" s="7"/>
      <c r="P83" s="22"/>
      <c r="Q83" s="82"/>
      <c r="R83" s="56"/>
    </row>
    <row r="84" spans="1:18" ht="12.75">
      <c r="A84" s="16"/>
      <c r="B84" s="105"/>
      <c r="C84" s="287"/>
      <c r="D84" s="105"/>
      <c r="E84" s="176"/>
      <c r="F84" s="6"/>
      <c r="G84" s="11"/>
      <c r="H84" s="6"/>
      <c r="I84" s="6"/>
      <c r="J84" s="6"/>
      <c r="K84" s="15"/>
      <c r="L84" s="15"/>
      <c r="M84" s="15"/>
      <c r="N84" s="82"/>
      <c r="O84" s="7"/>
      <c r="P84" s="22"/>
      <c r="Q84" s="82"/>
      <c r="R84" s="56"/>
    </row>
    <row r="85" spans="1:5" ht="12.75">
      <c r="A85" s="16"/>
      <c r="B85" s="104"/>
      <c r="C85" s="279"/>
      <c r="D85" s="183"/>
      <c r="E85" s="182"/>
    </row>
    <row r="86" spans="1:18" ht="12.75">
      <c r="A86" s="16"/>
      <c r="B86" s="105">
        <v>13</v>
      </c>
      <c r="C86" s="283" t="s">
        <v>68</v>
      </c>
      <c r="D86" s="174"/>
      <c r="E86" s="69" t="s">
        <v>57</v>
      </c>
      <c r="F86" s="5"/>
      <c r="G86" s="10">
        <f>(F85+F86)/2</f>
        <v>0</v>
      </c>
      <c r="H86" s="6"/>
      <c r="I86" s="6"/>
      <c r="J86" s="6"/>
      <c r="K86" s="6"/>
      <c r="L86" s="6"/>
      <c r="M86" s="12"/>
      <c r="N86" s="12"/>
      <c r="O86" s="7"/>
      <c r="P86" s="82">
        <f>SUM(P87:P89)</f>
        <v>71.73333333333333</v>
      </c>
      <c r="Q86" s="82"/>
      <c r="R86" s="56">
        <f>F85+P86</f>
        <v>71.73333333333333</v>
      </c>
    </row>
    <row r="87" spans="1:18" ht="12.75">
      <c r="A87" s="16"/>
      <c r="B87" s="105"/>
      <c r="C87" s="289" t="s">
        <v>209</v>
      </c>
      <c r="D87" s="105"/>
      <c r="E87" s="176"/>
      <c r="F87" s="6"/>
      <c r="G87" s="11" t="s">
        <v>37</v>
      </c>
      <c r="H87" s="6">
        <v>7.1</v>
      </c>
      <c r="I87" s="6">
        <v>7.1</v>
      </c>
      <c r="J87" s="6">
        <v>7.1</v>
      </c>
      <c r="K87" s="15">
        <v>7.4</v>
      </c>
      <c r="L87" s="15">
        <v>7.1</v>
      </c>
      <c r="M87" s="15">
        <f>(SUM(H87:L87)-MAX(H87:L87)-MIN(H87:L87))/3*3</f>
        <v>21.299999999999997</v>
      </c>
      <c r="N87" s="82">
        <f>M87/3</f>
        <v>7.099999999999999</v>
      </c>
      <c r="O87" s="7">
        <v>3</v>
      </c>
      <c r="P87" s="22">
        <f>N87*O87</f>
        <v>21.299999999999997</v>
      </c>
      <c r="Q87" s="82"/>
      <c r="R87" s="56"/>
    </row>
    <row r="88" spans="1:25" ht="12.75">
      <c r="A88" s="5"/>
      <c r="B88" s="105"/>
      <c r="C88" s="287"/>
      <c r="D88" s="105"/>
      <c r="E88" s="176"/>
      <c r="F88" s="6"/>
      <c r="G88" s="11" t="s">
        <v>25</v>
      </c>
      <c r="H88" s="6">
        <v>7.2</v>
      </c>
      <c r="I88" s="6">
        <v>7.2</v>
      </c>
      <c r="J88" s="6">
        <v>7.2</v>
      </c>
      <c r="K88" s="15">
        <v>7.5</v>
      </c>
      <c r="L88" s="15">
        <v>7.3</v>
      </c>
      <c r="M88" s="15">
        <f>(SUM(H88:L88)-MAX(H88:L88)-MIN(H88:L88))/3*3</f>
        <v>21.7</v>
      </c>
      <c r="N88" s="82">
        <f>M88/3</f>
        <v>7.233333333333333</v>
      </c>
      <c r="O88" s="7">
        <v>4</v>
      </c>
      <c r="P88" s="22">
        <f>N88*O88</f>
        <v>28.933333333333334</v>
      </c>
      <c r="Q88" s="82"/>
      <c r="R88" s="56"/>
      <c r="U88" s="6"/>
      <c r="V88" s="6"/>
      <c r="W88" s="6"/>
      <c r="X88" s="15"/>
      <c r="Y88" s="15"/>
    </row>
    <row r="89" spans="1:25" ht="12.75">
      <c r="A89" s="16"/>
      <c r="B89" s="105"/>
      <c r="C89" s="287"/>
      <c r="D89" s="105"/>
      <c r="E89" s="176"/>
      <c r="F89" s="6"/>
      <c r="G89" s="11" t="s">
        <v>23</v>
      </c>
      <c r="H89" s="6">
        <v>7.1</v>
      </c>
      <c r="I89" s="6">
        <v>7.2</v>
      </c>
      <c r="J89" s="2">
        <v>7.2</v>
      </c>
      <c r="K89" s="15">
        <v>7.5</v>
      </c>
      <c r="L89" s="15">
        <v>7.1</v>
      </c>
      <c r="M89" s="15">
        <f>(SUM(H89:L89)-MAX(H89:L89)-MIN(H89:L89))/3*3</f>
        <v>21.5</v>
      </c>
      <c r="N89" s="82">
        <f>M89/3</f>
        <v>7.166666666666667</v>
      </c>
      <c r="O89" s="7">
        <v>3</v>
      </c>
      <c r="P89" s="22">
        <f>N89*O89</f>
        <v>21.5</v>
      </c>
      <c r="Q89" s="82"/>
      <c r="R89" s="56"/>
      <c r="U89" s="6"/>
      <c r="V89" s="6"/>
      <c r="W89" s="6"/>
      <c r="X89" s="15"/>
      <c r="Y89" s="15"/>
    </row>
    <row r="90" spans="1:25" ht="12.75">
      <c r="A90" s="16"/>
      <c r="B90" s="105"/>
      <c r="C90" s="287"/>
      <c r="D90" s="176"/>
      <c r="E90" s="176"/>
      <c r="F90" s="6"/>
      <c r="G90" s="6"/>
      <c r="H90" s="6"/>
      <c r="I90" s="6"/>
      <c r="J90" s="6"/>
      <c r="K90" s="6"/>
      <c r="L90" s="6"/>
      <c r="M90" s="20"/>
      <c r="N90" s="20"/>
      <c r="O90" s="7"/>
      <c r="P90" s="22"/>
      <c r="Q90" s="99"/>
      <c r="R90" s="6"/>
      <c r="U90" s="6"/>
      <c r="V90" s="6"/>
      <c r="W90" s="15"/>
      <c r="X90" s="15"/>
      <c r="Y90" s="15"/>
    </row>
    <row r="91" spans="1:18" ht="12.75">
      <c r="A91" s="16"/>
      <c r="B91" s="105"/>
      <c r="C91" s="290" t="s">
        <v>89</v>
      </c>
      <c r="D91" s="177"/>
      <c r="E91" s="69"/>
      <c r="F91" s="5"/>
      <c r="G91" s="22"/>
      <c r="H91" s="22"/>
      <c r="I91" s="6"/>
      <c r="J91" s="6"/>
      <c r="K91" s="6"/>
      <c r="L91" s="6"/>
      <c r="M91" s="6"/>
      <c r="N91" s="6"/>
      <c r="O91" s="7"/>
      <c r="P91" s="6"/>
      <c r="Q91" s="82"/>
      <c r="R91" s="6"/>
    </row>
    <row r="92" spans="1:18" ht="12.75">
      <c r="A92" s="16"/>
      <c r="B92" s="105"/>
      <c r="C92" s="291"/>
      <c r="D92" s="177"/>
      <c r="E92" s="69"/>
      <c r="F92" s="5"/>
      <c r="G92" s="22"/>
      <c r="H92" s="22"/>
      <c r="I92" s="6"/>
      <c r="J92" s="6"/>
      <c r="K92" s="6"/>
      <c r="L92" s="6"/>
      <c r="M92" s="6"/>
      <c r="N92" s="6"/>
      <c r="O92" s="7"/>
      <c r="P92" s="6"/>
      <c r="Q92" s="82"/>
      <c r="R92" s="6"/>
    </row>
    <row r="93" spans="1:18" ht="12.75">
      <c r="A93" s="16"/>
      <c r="B93" s="105">
        <v>1</v>
      </c>
      <c r="C93" s="284" t="s">
        <v>127</v>
      </c>
      <c r="D93" s="179"/>
      <c r="E93" s="69" t="s">
        <v>60</v>
      </c>
      <c r="F93" s="5"/>
      <c r="G93" s="10">
        <f>(F91+F93)/2</f>
        <v>0</v>
      </c>
      <c r="H93" s="6"/>
      <c r="I93" s="6"/>
      <c r="J93" s="6"/>
      <c r="K93" s="6"/>
      <c r="L93" s="6"/>
      <c r="M93" s="12"/>
      <c r="N93" s="12"/>
      <c r="O93" s="7"/>
      <c r="P93" s="82">
        <f>SUM(P94:P96)</f>
        <v>67.39999999999999</v>
      </c>
      <c r="Q93" s="97"/>
      <c r="R93" s="56">
        <f>F91+P93</f>
        <v>67.39999999999999</v>
      </c>
    </row>
    <row r="94" spans="1:18" ht="12.75">
      <c r="A94" s="16"/>
      <c r="B94" s="105"/>
      <c r="C94" s="289" t="s">
        <v>119</v>
      </c>
      <c r="D94" s="105"/>
      <c r="E94" s="176"/>
      <c r="F94" s="6"/>
      <c r="G94" s="11" t="s">
        <v>37</v>
      </c>
      <c r="H94" s="6">
        <v>6.8</v>
      </c>
      <c r="I94" s="6">
        <v>6.6</v>
      </c>
      <c r="J94" s="6">
        <v>6.5</v>
      </c>
      <c r="K94" s="15">
        <v>7</v>
      </c>
      <c r="L94" s="15">
        <v>6.9</v>
      </c>
      <c r="M94" s="15">
        <f>(SUM(H94:L94)-MAX(H94:L94)-MIN(H94:L94))/3*3</f>
        <v>20.299999999999997</v>
      </c>
      <c r="N94" s="82">
        <f>M94/3</f>
        <v>6.766666666666666</v>
      </c>
      <c r="O94" s="7">
        <v>3</v>
      </c>
      <c r="P94" s="22">
        <f>N94*O94</f>
        <v>20.299999999999997</v>
      </c>
      <c r="Q94" s="82"/>
      <c r="R94" s="56"/>
    </row>
    <row r="95" spans="1:18" ht="12.75">
      <c r="A95" s="16"/>
      <c r="B95" s="105"/>
      <c r="C95" s="289"/>
      <c r="D95" s="105"/>
      <c r="E95" s="176"/>
      <c r="F95" s="6"/>
      <c r="G95" s="11" t="s">
        <v>25</v>
      </c>
      <c r="H95" s="6">
        <v>6.9</v>
      </c>
      <c r="I95" s="6">
        <v>6.4</v>
      </c>
      <c r="J95" s="6">
        <v>6.4</v>
      </c>
      <c r="K95" s="15">
        <v>7</v>
      </c>
      <c r="L95" s="15">
        <v>6.8</v>
      </c>
      <c r="M95" s="15">
        <f>(SUM(H95:L95)-MAX(H95:L95)-MIN(H95:L95))/3*3</f>
        <v>20.1</v>
      </c>
      <c r="N95" s="82">
        <f>M95/3</f>
        <v>6.7</v>
      </c>
      <c r="O95" s="7">
        <v>4</v>
      </c>
      <c r="P95" s="22">
        <f>N95*O95</f>
        <v>26.8</v>
      </c>
      <c r="Q95" s="82"/>
      <c r="R95" s="56"/>
    </row>
    <row r="96" spans="1:18" ht="12.75">
      <c r="A96" s="16"/>
      <c r="B96" s="105"/>
      <c r="C96" s="289"/>
      <c r="D96" s="105"/>
      <c r="E96" s="176"/>
      <c r="F96" s="6"/>
      <c r="G96" s="11" t="s">
        <v>23</v>
      </c>
      <c r="H96" s="6">
        <v>6.8</v>
      </c>
      <c r="I96" s="6">
        <v>6.6</v>
      </c>
      <c r="J96" s="6">
        <v>6.4</v>
      </c>
      <c r="K96" s="15">
        <v>7.1</v>
      </c>
      <c r="L96" s="15">
        <v>6.9</v>
      </c>
      <c r="M96" s="15">
        <f>(SUM(H96:L96)-MAX(H96:L96)-MIN(H96:L96))/3*3</f>
        <v>20.299999999999997</v>
      </c>
      <c r="N96" s="82">
        <f>M96/3</f>
        <v>6.766666666666666</v>
      </c>
      <c r="O96" s="7">
        <v>3</v>
      </c>
      <c r="P96" s="22">
        <f>N96*O96</f>
        <v>20.299999999999997</v>
      </c>
      <c r="Q96" s="82"/>
      <c r="R96" s="56"/>
    </row>
    <row r="97" spans="1:18" ht="12.75">
      <c r="A97" s="16"/>
      <c r="B97" s="105"/>
      <c r="C97" s="292"/>
      <c r="D97" s="171"/>
      <c r="E97" s="172"/>
      <c r="F97" s="22"/>
      <c r="G97" s="22"/>
      <c r="H97" s="22"/>
      <c r="I97" s="6"/>
      <c r="J97" s="6"/>
      <c r="K97" s="6"/>
      <c r="L97" s="6"/>
      <c r="M97" s="6"/>
      <c r="N97" s="6"/>
      <c r="O97" s="7"/>
      <c r="P97" s="6"/>
      <c r="Q97" s="6"/>
      <c r="R97" s="6"/>
    </row>
    <row r="98" spans="1:18" ht="12.75">
      <c r="A98" s="16"/>
      <c r="B98" s="105">
        <v>2</v>
      </c>
      <c r="C98" s="289" t="s">
        <v>257</v>
      </c>
      <c r="D98" s="181"/>
      <c r="E98" s="180" t="s">
        <v>55</v>
      </c>
      <c r="F98" s="10"/>
      <c r="G98" s="10">
        <f>(F97+F98)/2</f>
        <v>0</v>
      </c>
      <c r="H98" s="6"/>
      <c r="I98" s="6"/>
      <c r="J98" s="6"/>
      <c r="K98" s="6"/>
      <c r="L98" s="6"/>
      <c r="M98" s="12"/>
      <c r="N98" s="12"/>
      <c r="O98" s="7"/>
      <c r="P98" s="82">
        <f>SUM(P99:P101)</f>
        <v>64.33333333333333</v>
      </c>
      <c r="Q98" s="82"/>
      <c r="R98" s="56">
        <f>F97+P98</f>
        <v>64.33333333333333</v>
      </c>
    </row>
    <row r="99" spans="1:18" ht="12.75">
      <c r="A99" s="16"/>
      <c r="B99" s="105"/>
      <c r="C99" s="289" t="s">
        <v>64</v>
      </c>
      <c r="D99" s="105"/>
      <c r="E99" s="176"/>
      <c r="F99" s="6"/>
      <c r="G99" s="11" t="s">
        <v>37</v>
      </c>
      <c r="H99" s="6">
        <v>6.5</v>
      </c>
      <c r="I99" s="6">
        <v>6.4</v>
      </c>
      <c r="J99" s="6">
        <v>6</v>
      </c>
      <c r="K99" s="15">
        <v>6.8</v>
      </c>
      <c r="L99" s="15">
        <v>6.4</v>
      </c>
      <c r="M99" s="15">
        <f>(SUM(H99:L99)-MAX(H99:L99)-MIN(H99:L99))/3*3</f>
        <v>19.3</v>
      </c>
      <c r="N99" s="82">
        <f>M99/3</f>
        <v>6.433333333333334</v>
      </c>
      <c r="O99" s="7">
        <v>3</v>
      </c>
      <c r="P99" s="22">
        <f>N99*O99</f>
        <v>19.3</v>
      </c>
      <c r="Q99" s="82"/>
      <c r="R99" s="56"/>
    </row>
    <row r="100" spans="2:18" ht="12.75">
      <c r="B100" s="105"/>
      <c r="C100" s="289"/>
      <c r="D100" s="105"/>
      <c r="E100" s="176"/>
      <c r="F100" s="6"/>
      <c r="G100" s="11" t="s">
        <v>25</v>
      </c>
      <c r="H100" s="6">
        <v>6.5</v>
      </c>
      <c r="I100" s="6">
        <v>6.4</v>
      </c>
      <c r="J100" s="6">
        <v>6</v>
      </c>
      <c r="K100" s="15">
        <v>6.8</v>
      </c>
      <c r="L100" s="15">
        <v>6.4</v>
      </c>
      <c r="M100" s="15">
        <f>(SUM(H100:L100)-MAX(H100:L100)-MIN(H100:L100))/3*3</f>
        <v>19.3</v>
      </c>
      <c r="N100" s="82">
        <f>M100/3</f>
        <v>6.433333333333334</v>
      </c>
      <c r="O100" s="7">
        <v>4</v>
      </c>
      <c r="P100" s="22">
        <f>N100*O100</f>
        <v>25.733333333333334</v>
      </c>
      <c r="Q100" s="82"/>
      <c r="R100" s="56"/>
    </row>
    <row r="101" spans="1:18" ht="12.75">
      <c r="A101" s="16"/>
      <c r="B101" s="105"/>
      <c r="C101" s="289"/>
      <c r="D101" s="105"/>
      <c r="E101" s="176"/>
      <c r="F101" s="6"/>
      <c r="G101" s="11" t="s">
        <v>23</v>
      </c>
      <c r="H101" s="6">
        <v>6.5</v>
      </c>
      <c r="I101" s="6">
        <v>6.5</v>
      </c>
      <c r="J101" s="6">
        <v>6</v>
      </c>
      <c r="K101" s="15">
        <v>7</v>
      </c>
      <c r="L101" s="15">
        <v>6.3</v>
      </c>
      <c r="M101" s="15">
        <f>(SUM(H101:L101)-MAX(H101:L101)-MIN(H101:L101))/3*3</f>
        <v>19.299999999999997</v>
      </c>
      <c r="N101" s="82">
        <f>M101/3</f>
        <v>6.433333333333333</v>
      </c>
      <c r="O101" s="7">
        <v>3</v>
      </c>
      <c r="P101" s="22">
        <f>N101*O101</f>
        <v>19.299999999999997</v>
      </c>
      <c r="Q101" s="82"/>
      <c r="R101" s="56"/>
    </row>
    <row r="102" spans="1:5" ht="12.75">
      <c r="A102" s="16"/>
      <c r="B102" s="104"/>
      <c r="C102" s="291"/>
      <c r="D102" s="183"/>
      <c r="E102" s="182"/>
    </row>
    <row r="103" spans="1:18" ht="12.75">
      <c r="A103" s="16"/>
      <c r="B103" s="105">
        <v>3</v>
      </c>
      <c r="C103" s="283" t="s">
        <v>58</v>
      </c>
      <c r="D103" s="174"/>
      <c r="E103" s="69" t="s">
        <v>60</v>
      </c>
      <c r="F103" s="5"/>
      <c r="G103" s="10">
        <f>(F102+F103)/2</f>
        <v>0</v>
      </c>
      <c r="H103" s="6"/>
      <c r="I103" s="6"/>
      <c r="J103" s="6"/>
      <c r="K103" s="6"/>
      <c r="L103" s="6"/>
      <c r="M103" s="12"/>
      <c r="N103" s="12"/>
      <c r="O103" s="7"/>
      <c r="P103" s="82">
        <f>SUM(P104:P106)</f>
        <v>69.13333333333334</v>
      </c>
      <c r="Q103" s="82"/>
      <c r="R103" s="56">
        <f>F102+P103</f>
        <v>69.13333333333334</v>
      </c>
    </row>
    <row r="104" spans="1:18" ht="12.75">
      <c r="A104" s="16"/>
      <c r="B104" s="105"/>
      <c r="C104" s="289" t="s">
        <v>125</v>
      </c>
      <c r="D104" s="105"/>
      <c r="E104" s="176"/>
      <c r="F104" s="6"/>
      <c r="G104" s="11" t="s">
        <v>37</v>
      </c>
      <c r="H104" s="6">
        <v>6.8</v>
      </c>
      <c r="I104" s="6">
        <v>6.8</v>
      </c>
      <c r="J104" s="6">
        <v>6.5</v>
      </c>
      <c r="K104" s="15">
        <v>7.1</v>
      </c>
      <c r="L104" s="15">
        <v>7.6</v>
      </c>
      <c r="M104" s="15">
        <f>(SUM(H104:L104)-MAX(H104:L104)-MIN(H104:L104))/3*3</f>
        <v>20.700000000000003</v>
      </c>
      <c r="N104" s="82">
        <f>M104/3</f>
        <v>6.900000000000001</v>
      </c>
      <c r="O104" s="7">
        <v>3</v>
      </c>
      <c r="P104" s="22">
        <f>N104*O104</f>
        <v>20.700000000000003</v>
      </c>
      <c r="Q104" s="82"/>
      <c r="R104" s="56"/>
    </row>
    <row r="105" spans="1:18" ht="12.75">
      <c r="A105" s="5"/>
      <c r="B105" s="105"/>
      <c r="C105" s="289"/>
      <c r="D105" s="105"/>
      <c r="E105" s="176"/>
      <c r="F105" s="6"/>
      <c r="G105" s="11" t="s">
        <v>25</v>
      </c>
      <c r="H105" s="6">
        <v>6.9</v>
      </c>
      <c r="I105" s="6">
        <v>6.8</v>
      </c>
      <c r="J105" s="6">
        <v>6.6</v>
      </c>
      <c r="K105" s="15">
        <v>7.1</v>
      </c>
      <c r="L105" s="15">
        <v>7.2</v>
      </c>
      <c r="M105" s="15">
        <f>(SUM(H105:L105)-MAX(H105:L105)-MIN(H105:L105))/3*3</f>
        <v>20.800000000000004</v>
      </c>
      <c r="N105" s="82">
        <f>M105/3</f>
        <v>6.9333333333333345</v>
      </c>
      <c r="O105" s="7">
        <v>4</v>
      </c>
      <c r="P105" s="22">
        <f>N105*O105</f>
        <v>27.733333333333338</v>
      </c>
      <c r="Q105" s="82"/>
      <c r="R105" s="56"/>
    </row>
    <row r="106" spans="1:18" ht="12.75">
      <c r="A106" s="16"/>
      <c r="B106" s="105"/>
      <c r="C106" s="289"/>
      <c r="D106" s="105"/>
      <c r="E106" s="176"/>
      <c r="F106" s="6"/>
      <c r="G106" s="11" t="s">
        <v>23</v>
      </c>
      <c r="H106" s="6">
        <v>6.9</v>
      </c>
      <c r="I106" s="6">
        <v>6.7</v>
      </c>
      <c r="J106" s="6">
        <v>6.5</v>
      </c>
      <c r="K106" s="15">
        <v>7.2</v>
      </c>
      <c r="L106" s="15">
        <v>7.1</v>
      </c>
      <c r="M106" s="15">
        <f>(SUM(H106:L106)-MAX(H106:L106)-MIN(H106:L106))/3*3</f>
        <v>20.7</v>
      </c>
      <c r="N106" s="82">
        <f>M106/3</f>
        <v>6.8999999999999995</v>
      </c>
      <c r="O106" s="7">
        <v>3</v>
      </c>
      <c r="P106" s="22">
        <f>N106*O106</f>
        <v>20.7</v>
      </c>
      <c r="Q106" s="82"/>
      <c r="R106" s="56"/>
    </row>
    <row r="107" spans="1:18" ht="12.75">
      <c r="A107" s="16"/>
      <c r="B107" s="105"/>
      <c r="C107" s="289"/>
      <c r="D107" s="176"/>
      <c r="E107" s="176"/>
      <c r="F107" s="6"/>
      <c r="G107" s="6"/>
      <c r="H107" s="6"/>
      <c r="I107" s="6"/>
      <c r="J107" s="6"/>
      <c r="K107" s="6"/>
      <c r="L107" s="6"/>
      <c r="M107" s="20"/>
      <c r="N107" s="20"/>
      <c r="O107" s="7"/>
      <c r="P107" s="22"/>
      <c r="Q107" s="99"/>
      <c r="R107" s="6"/>
    </row>
    <row r="108" spans="1:18" ht="12.75">
      <c r="A108" s="16"/>
      <c r="B108" s="105"/>
      <c r="C108" s="283"/>
      <c r="D108" s="177"/>
      <c r="E108" s="69"/>
      <c r="F108" s="5"/>
      <c r="G108" s="22"/>
      <c r="H108" s="22"/>
      <c r="I108" s="6"/>
      <c r="J108" s="6"/>
      <c r="K108" s="6"/>
      <c r="L108" s="6"/>
      <c r="M108" s="6"/>
      <c r="N108" s="6"/>
      <c r="O108" s="7"/>
      <c r="P108" s="6"/>
      <c r="Q108" s="82"/>
      <c r="R108" s="6"/>
    </row>
    <row r="109" spans="1:18" ht="12.75">
      <c r="A109" s="16"/>
      <c r="B109" s="105">
        <v>4</v>
      </c>
      <c r="C109" s="284" t="s">
        <v>258</v>
      </c>
      <c r="D109" s="179"/>
      <c r="E109" s="69" t="s">
        <v>108</v>
      </c>
      <c r="F109" s="5"/>
      <c r="G109" s="10">
        <f>(F108+F109)/2</f>
        <v>0</v>
      </c>
      <c r="H109" s="6"/>
      <c r="I109" s="6"/>
      <c r="J109" s="6"/>
      <c r="K109" s="6"/>
      <c r="L109" s="6"/>
      <c r="M109" s="12"/>
      <c r="N109" s="12"/>
      <c r="O109" s="7"/>
      <c r="P109" s="82">
        <f>SUM(P110:P112)</f>
        <v>69.80000000000001</v>
      </c>
      <c r="Q109" s="97"/>
      <c r="R109" s="56">
        <f>F108+P109</f>
        <v>69.80000000000001</v>
      </c>
    </row>
    <row r="110" spans="1:18" ht="12.75">
      <c r="A110" s="16"/>
      <c r="B110" s="105"/>
      <c r="C110" s="289" t="s">
        <v>49</v>
      </c>
      <c r="D110" s="105"/>
      <c r="E110" s="176"/>
      <c r="F110" s="6"/>
      <c r="G110" s="11" t="s">
        <v>37</v>
      </c>
      <c r="H110" s="6">
        <v>6.8</v>
      </c>
      <c r="I110" s="6">
        <v>7.2</v>
      </c>
      <c r="J110" s="6">
        <v>6.5</v>
      </c>
      <c r="K110" s="15">
        <v>7.3</v>
      </c>
      <c r="L110" s="15">
        <v>7</v>
      </c>
      <c r="M110" s="15">
        <f>(SUM(H110:L110)-MAX(H110:L110)-MIN(H110:L110))/3*3</f>
        <v>20.999999999999996</v>
      </c>
      <c r="N110" s="82">
        <f>M110/3</f>
        <v>6.999999999999999</v>
      </c>
      <c r="O110" s="7">
        <v>3</v>
      </c>
      <c r="P110" s="22">
        <f>N110*O110</f>
        <v>20.999999999999996</v>
      </c>
      <c r="Q110" s="82"/>
      <c r="R110" s="56"/>
    </row>
    <row r="111" spans="1:18" ht="12.75">
      <c r="A111" s="16"/>
      <c r="B111" s="105"/>
      <c r="C111" s="289"/>
      <c r="D111" s="105"/>
      <c r="E111" s="176"/>
      <c r="F111" s="6"/>
      <c r="G111" s="11" t="s">
        <v>25</v>
      </c>
      <c r="H111" s="6">
        <v>6.7</v>
      </c>
      <c r="I111" s="6">
        <v>7</v>
      </c>
      <c r="J111" s="6">
        <v>6.4</v>
      </c>
      <c r="K111" s="15">
        <v>7.3</v>
      </c>
      <c r="L111" s="15">
        <v>7</v>
      </c>
      <c r="M111" s="15">
        <f>(SUM(H111:L111)-MAX(H111:L111)-MIN(H111:L111))/3*3</f>
        <v>20.700000000000003</v>
      </c>
      <c r="N111" s="82">
        <f>M111/3</f>
        <v>6.900000000000001</v>
      </c>
      <c r="O111" s="7">
        <v>4</v>
      </c>
      <c r="P111" s="22">
        <f>N111*O111</f>
        <v>27.600000000000005</v>
      </c>
      <c r="Q111" s="82"/>
      <c r="R111" s="56"/>
    </row>
    <row r="112" spans="1:18" ht="12.75">
      <c r="A112" s="16"/>
      <c r="B112" s="105"/>
      <c r="C112" s="289"/>
      <c r="D112" s="105"/>
      <c r="E112" s="176"/>
      <c r="F112" s="6"/>
      <c r="G112" s="11" t="s">
        <v>23</v>
      </c>
      <c r="H112" s="6">
        <v>6.9</v>
      </c>
      <c r="I112" s="6">
        <v>7.2</v>
      </c>
      <c r="J112" s="6">
        <v>6.4</v>
      </c>
      <c r="K112" s="15">
        <v>7.4</v>
      </c>
      <c r="L112" s="15">
        <v>7.1</v>
      </c>
      <c r="M112" s="15">
        <f>(SUM(H112:L112)-MAX(H112:L112)-MIN(H112:L112))/3*3</f>
        <v>21.200000000000003</v>
      </c>
      <c r="N112" s="82">
        <f>M112/3</f>
        <v>7.066666666666667</v>
      </c>
      <c r="O112" s="7">
        <v>3</v>
      </c>
      <c r="P112" s="22">
        <f>N112*O112</f>
        <v>21.200000000000003</v>
      </c>
      <c r="Q112" s="82"/>
      <c r="R112" s="56"/>
    </row>
    <row r="113" spans="1:18" ht="12.75">
      <c r="A113" s="16"/>
      <c r="B113" s="105"/>
      <c r="C113" s="292"/>
      <c r="D113" s="171"/>
      <c r="E113" s="172"/>
      <c r="F113" s="22"/>
      <c r="G113" s="22"/>
      <c r="H113" s="22"/>
      <c r="I113" s="6"/>
      <c r="J113" s="6"/>
      <c r="K113" s="6"/>
      <c r="L113" s="6"/>
      <c r="M113" s="6"/>
      <c r="N113" s="6"/>
      <c r="O113" s="7"/>
      <c r="P113" s="6"/>
      <c r="Q113" s="6"/>
      <c r="R113" s="6"/>
    </row>
    <row r="114" spans="1:18" ht="12.75">
      <c r="A114" s="16"/>
      <c r="B114" s="105">
        <v>5</v>
      </c>
      <c r="C114" s="289" t="s">
        <v>63</v>
      </c>
      <c r="D114" s="181"/>
      <c r="E114" s="180" t="s">
        <v>57</v>
      </c>
      <c r="F114" s="10"/>
      <c r="G114" s="10">
        <f>(F113+F114)/2</f>
        <v>0</v>
      </c>
      <c r="H114" s="6"/>
      <c r="I114" s="6"/>
      <c r="J114" s="6"/>
      <c r="K114" s="6"/>
      <c r="L114" s="6"/>
      <c r="M114" s="12"/>
      <c r="N114" s="12"/>
      <c r="O114" s="7"/>
      <c r="P114" s="82">
        <f>SUM(P115:P117)</f>
        <v>70.2</v>
      </c>
      <c r="Q114" s="82"/>
      <c r="R114" s="56">
        <f>F113+P114</f>
        <v>70.2</v>
      </c>
    </row>
    <row r="115" spans="1:18" ht="12.75">
      <c r="A115" s="16"/>
      <c r="B115" s="105"/>
      <c r="C115" s="289" t="s">
        <v>65</v>
      </c>
      <c r="D115" s="105"/>
      <c r="E115" s="176"/>
      <c r="F115" s="6"/>
      <c r="G115" s="11" t="s">
        <v>37</v>
      </c>
      <c r="H115" s="6">
        <v>7</v>
      </c>
      <c r="I115" s="6">
        <v>6.7</v>
      </c>
      <c r="J115" s="6">
        <v>6.8</v>
      </c>
      <c r="K115" s="15">
        <v>7.2</v>
      </c>
      <c r="L115" s="15">
        <v>7.3</v>
      </c>
      <c r="M115" s="15">
        <f>(SUM(H115:L115)-MAX(H115:L115)-MIN(H115:L115))/3*3</f>
        <v>21</v>
      </c>
      <c r="N115" s="82">
        <f>M115/3</f>
        <v>7</v>
      </c>
      <c r="O115" s="7">
        <v>3</v>
      </c>
      <c r="P115" s="22">
        <f>N115*O115</f>
        <v>21</v>
      </c>
      <c r="Q115" s="82"/>
      <c r="R115" s="56"/>
    </row>
    <row r="116" spans="2:18" ht="12.75">
      <c r="B116" s="105"/>
      <c r="C116" s="289"/>
      <c r="D116" s="105"/>
      <c r="E116" s="176"/>
      <c r="F116" s="6"/>
      <c r="G116" s="11" t="s">
        <v>25</v>
      </c>
      <c r="H116" s="6">
        <v>7</v>
      </c>
      <c r="I116" s="6">
        <v>6.8</v>
      </c>
      <c r="J116" s="6">
        <v>6.8</v>
      </c>
      <c r="K116" s="15">
        <v>7.2</v>
      </c>
      <c r="L116" s="15">
        <v>7.5</v>
      </c>
      <c r="M116" s="15">
        <f>(SUM(H116:L116)-MAX(H116:L116)-MIN(H116:L116))/3*3</f>
        <v>20.999999999999996</v>
      </c>
      <c r="N116" s="82">
        <f>M116/3</f>
        <v>6.999999999999999</v>
      </c>
      <c r="O116" s="7">
        <v>4</v>
      </c>
      <c r="P116" s="22">
        <f>N116*O116</f>
        <v>27.999999999999996</v>
      </c>
      <c r="Q116" s="82"/>
      <c r="R116" s="56"/>
    </row>
    <row r="117" spans="1:18" ht="12.75">
      <c r="A117" s="16"/>
      <c r="B117" s="105"/>
      <c r="C117" s="289"/>
      <c r="D117" s="105"/>
      <c r="E117" s="176"/>
      <c r="F117" s="6"/>
      <c r="G117" s="11" t="s">
        <v>23</v>
      </c>
      <c r="H117" s="6">
        <v>7</v>
      </c>
      <c r="I117" s="6">
        <v>6.9</v>
      </c>
      <c r="J117" s="6">
        <v>6.8</v>
      </c>
      <c r="K117" s="15">
        <v>7.3</v>
      </c>
      <c r="L117" s="15">
        <v>7.5</v>
      </c>
      <c r="M117" s="15">
        <f>(SUM(H117:L117)-MAX(H117:L117)-MIN(H117:L117))/3*3</f>
        <v>21.2</v>
      </c>
      <c r="N117" s="82">
        <f>M117/3</f>
        <v>7.066666666666666</v>
      </c>
      <c r="O117" s="7">
        <v>3</v>
      </c>
      <c r="P117" s="22">
        <f>N117*O117</f>
        <v>21.2</v>
      </c>
      <c r="Q117" s="82"/>
      <c r="R117" s="56"/>
    </row>
    <row r="118" spans="1:5" ht="12.75">
      <c r="A118" s="16"/>
      <c r="B118" s="104"/>
      <c r="C118" s="291"/>
      <c r="D118" s="183"/>
      <c r="E118" s="182"/>
    </row>
    <row r="119" spans="1:18" ht="12.75">
      <c r="A119" s="16"/>
      <c r="B119" s="105">
        <v>6</v>
      </c>
      <c r="C119" s="283" t="s">
        <v>233</v>
      </c>
      <c r="D119" s="174"/>
      <c r="E119" s="69" t="s">
        <v>60</v>
      </c>
      <c r="F119" s="5"/>
      <c r="G119" s="10">
        <f>(F118+F119)/2</f>
        <v>0</v>
      </c>
      <c r="H119" s="6"/>
      <c r="I119" s="6"/>
      <c r="J119" s="6"/>
      <c r="K119" s="6"/>
      <c r="L119" s="6"/>
      <c r="M119" s="12"/>
      <c r="N119" s="12"/>
      <c r="O119" s="7"/>
      <c r="P119" s="82">
        <f>SUM(P120:P122)</f>
        <v>70.1</v>
      </c>
      <c r="Q119" s="82"/>
      <c r="R119" s="56">
        <f>F118+P119</f>
        <v>70.1</v>
      </c>
    </row>
    <row r="120" spans="1:18" ht="12.75">
      <c r="A120" s="16"/>
      <c r="B120" s="105"/>
      <c r="C120" s="289" t="s">
        <v>259</v>
      </c>
      <c r="D120" s="105"/>
      <c r="E120" s="176"/>
      <c r="F120" s="6"/>
      <c r="G120" s="11" t="s">
        <v>37</v>
      </c>
      <c r="H120" s="6">
        <v>7</v>
      </c>
      <c r="I120" s="6">
        <v>6.4</v>
      </c>
      <c r="J120" s="6">
        <v>7</v>
      </c>
      <c r="K120" s="15">
        <v>7.1</v>
      </c>
      <c r="L120" s="15">
        <v>7</v>
      </c>
      <c r="M120" s="15">
        <f>(SUM(H120:L120)-MAX(H120:L120)-MIN(H120:L120))/3*3</f>
        <v>21</v>
      </c>
      <c r="N120" s="82">
        <f>M120/3</f>
        <v>7</v>
      </c>
      <c r="O120" s="7">
        <v>3</v>
      </c>
      <c r="P120" s="22">
        <f>N120*O120</f>
        <v>21</v>
      </c>
      <c r="Q120" s="82"/>
      <c r="R120" s="56"/>
    </row>
    <row r="121" spans="1:18" ht="12.75">
      <c r="A121" s="5"/>
      <c r="B121" s="105"/>
      <c r="C121" s="289"/>
      <c r="D121" s="105"/>
      <c r="E121" s="176"/>
      <c r="F121" s="6"/>
      <c r="G121" s="11" t="s">
        <v>25</v>
      </c>
      <c r="H121" s="6">
        <v>7.1</v>
      </c>
      <c r="I121" s="6">
        <v>6.6</v>
      </c>
      <c r="J121" s="6">
        <v>6.9</v>
      </c>
      <c r="K121" s="15">
        <v>7.2</v>
      </c>
      <c r="L121" s="15">
        <v>7</v>
      </c>
      <c r="M121" s="15">
        <f>(SUM(H121:L121)-MAX(H121:L121)-MIN(H121:L121))/3*3</f>
        <v>21</v>
      </c>
      <c r="N121" s="82">
        <f>M121/3</f>
        <v>7</v>
      </c>
      <c r="O121" s="7">
        <v>4</v>
      </c>
      <c r="P121" s="22">
        <f>N121*O121</f>
        <v>28</v>
      </c>
      <c r="Q121" s="82"/>
      <c r="R121" s="56"/>
    </row>
    <row r="122" spans="1:18" ht="12.75">
      <c r="A122" s="16"/>
      <c r="B122" s="105"/>
      <c r="C122" s="289"/>
      <c r="D122" s="105"/>
      <c r="E122" s="176"/>
      <c r="F122" s="6"/>
      <c r="G122" s="11" t="s">
        <v>23</v>
      </c>
      <c r="H122" s="6">
        <v>7</v>
      </c>
      <c r="I122" s="6">
        <v>6.6</v>
      </c>
      <c r="J122" s="6">
        <v>6.9</v>
      </c>
      <c r="K122" s="15">
        <v>7.3</v>
      </c>
      <c r="L122" s="15">
        <v>7.2</v>
      </c>
      <c r="M122" s="15">
        <f>(SUM(H122:L122)-MAX(H122:L122)-MIN(H122:L122))/3*3</f>
        <v>21.1</v>
      </c>
      <c r="N122" s="82">
        <f>M122/3</f>
        <v>7.033333333333334</v>
      </c>
      <c r="O122" s="7">
        <v>3</v>
      </c>
      <c r="P122" s="22">
        <f>N122*O122</f>
        <v>21.1</v>
      </c>
      <c r="Q122" s="82"/>
      <c r="R122" s="56"/>
    </row>
    <row r="123" spans="1:18" ht="12.75">
      <c r="A123" s="16"/>
      <c r="B123" s="105"/>
      <c r="C123" s="289"/>
      <c r="D123" s="176"/>
      <c r="E123" s="176"/>
      <c r="F123" s="6"/>
      <c r="G123" s="6"/>
      <c r="H123" s="6"/>
      <c r="I123" s="6"/>
      <c r="J123" s="6"/>
      <c r="K123" s="6"/>
      <c r="L123" s="6"/>
      <c r="M123" s="20"/>
      <c r="N123" s="20"/>
      <c r="O123" s="7"/>
      <c r="P123" s="22"/>
      <c r="Q123" s="99"/>
      <c r="R123" s="6"/>
    </row>
    <row r="124" spans="1:25" ht="12.75">
      <c r="A124" s="16"/>
      <c r="B124" s="105"/>
      <c r="C124" s="283"/>
      <c r="D124" s="177"/>
      <c r="E124" s="69"/>
      <c r="F124" s="5"/>
      <c r="G124" s="22"/>
      <c r="H124" s="22"/>
      <c r="I124" s="6"/>
      <c r="J124" s="6"/>
      <c r="K124" s="6"/>
      <c r="L124" s="6"/>
      <c r="M124" s="6"/>
      <c r="N124" s="6"/>
      <c r="O124" s="7"/>
      <c r="P124" s="6"/>
      <c r="Q124" s="82"/>
      <c r="R124" s="6"/>
      <c r="U124" s="6"/>
      <c r="V124" s="6"/>
      <c r="W124" s="6"/>
      <c r="X124" s="15"/>
      <c r="Y124" s="15"/>
    </row>
    <row r="125" spans="1:25" ht="12.75">
      <c r="A125" s="16"/>
      <c r="B125" s="105">
        <v>7</v>
      </c>
      <c r="C125" s="284" t="s">
        <v>128</v>
      </c>
      <c r="D125" s="179"/>
      <c r="E125" s="69" t="s">
        <v>57</v>
      </c>
      <c r="F125" s="5"/>
      <c r="G125" s="10">
        <f>(F124+F125)/2</f>
        <v>0</v>
      </c>
      <c r="H125" s="6"/>
      <c r="I125" s="6"/>
      <c r="J125" s="6"/>
      <c r="K125" s="6"/>
      <c r="L125" s="6"/>
      <c r="M125" s="12"/>
      <c r="N125" s="12"/>
      <c r="O125" s="7"/>
      <c r="P125" s="82">
        <f>SUM(P126:P128)</f>
        <v>72.93333333333334</v>
      </c>
      <c r="Q125" s="97"/>
      <c r="R125" s="56">
        <f>F124+P125</f>
        <v>72.93333333333334</v>
      </c>
      <c r="U125" s="6"/>
      <c r="V125" s="6"/>
      <c r="W125" s="6"/>
      <c r="X125" s="15"/>
      <c r="Y125" s="15"/>
    </row>
    <row r="126" spans="1:25" ht="12.75">
      <c r="A126" s="16"/>
      <c r="B126" s="105"/>
      <c r="C126" s="289" t="s">
        <v>138</v>
      </c>
      <c r="D126" s="105"/>
      <c r="E126" s="176"/>
      <c r="F126" s="6"/>
      <c r="G126" s="11" t="s">
        <v>37</v>
      </c>
      <c r="H126" s="6">
        <v>7.3</v>
      </c>
      <c r="I126" s="6">
        <v>6.9</v>
      </c>
      <c r="J126" s="6">
        <v>7</v>
      </c>
      <c r="K126" s="15">
        <v>7.5</v>
      </c>
      <c r="L126" s="15">
        <v>7.3</v>
      </c>
      <c r="M126" s="15">
        <f>(SUM(H126:L126)-MAX(H126:L126)-MIN(H126:L126))/3*3</f>
        <v>21.6</v>
      </c>
      <c r="N126" s="82">
        <f>M126/3</f>
        <v>7.2</v>
      </c>
      <c r="O126" s="7">
        <v>3</v>
      </c>
      <c r="P126" s="22">
        <f>N126*O126</f>
        <v>21.6</v>
      </c>
      <c r="Q126" s="82"/>
      <c r="R126" s="56"/>
      <c r="U126" s="6"/>
      <c r="V126" s="6"/>
      <c r="X126" s="15"/>
      <c r="Y126" s="15"/>
    </row>
    <row r="127" spans="1:18" ht="12.75">
      <c r="A127" s="16"/>
      <c r="B127" s="105"/>
      <c r="C127" s="289"/>
      <c r="D127" s="105"/>
      <c r="E127" s="176"/>
      <c r="F127" s="6"/>
      <c r="G127" s="11" t="s">
        <v>25</v>
      </c>
      <c r="H127" s="6">
        <v>7.4</v>
      </c>
      <c r="I127" s="6">
        <v>6.9</v>
      </c>
      <c r="J127" s="6">
        <v>7.1</v>
      </c>
      <c r="K127" s="15">
        <v>7.5</v>
      </c>
      <c r="L127" s="15">
        <v>7.5</v>
      </c>
      <c r="M127" s="15">
        <f>(SUM(H127:L127)-MAX(H127:L127)-MIN(H127:L127))/3*3</f>
        <v>22</v>
      </c>
      <c r="N127" s="82">
        <f>M127/3</f>
        <v>7.333333333333333</v>
      </c>
      <c r="O127" s="7">
        <v>4</v>
      </c>
      <c r="P127" s="22">
        <f>N127*O127</f>
        <v>29.333333333333332</v>
      </c>
      <c r="Q127" s="82"/>
      <c r="R127" s="56"/>
    </row>
    <row r="128" spans="1:18" ht="12.75">
      <c r="A128" s="16"/>
      <c r="B128" s="105"/>
      <c r="C128" s="289"/>
      <c r="D128" s="105"/>
      <c r="E128" s="176"/>
      <c r="F128" s="6"/>
      <c r="G128" s="11" t="s">
        <v>23</v>
      </c>
      <c r="H128" s="6">
        <v>7.4</v>
      </c>
      <c r="I128" s="6">
        <v>7.2</v>
      </c>
      <c r="J128" s="15">
        <v>7</v>
      </c>
      <c r="K128" s="15">
        <v>7.5</v>
      </c>
      <c r="L128" s="15">
        <v>7.4</v>
      </c>
      <c r="M128" s="15">
        <f>(SUM(H128:L128)-MAX(H128:L128)-MIN(H128:L128))/3*3</f>
        <v>22</v>
      </c>
      <c r="N128" s="82">
        <f>M128/3</f>
        <v>7.333333333333333</v>
      </c>
      <c r="O128" s="7">
        <v>3</v>
      </c>
      <c r="P128" s="22">
        <f>N128*O128</f>
        <v>22</v>
      </c>
      <c r="Q128" s="82"/>
      <c r="R128" s="56"/>
    </row>
    <row r="129" spans="1:18" ht="12.75">
      <c r="A129" s="16"/>
      <c r="B129" s="105"/>
      <c r="C129" s="292"/>
      <c r="D129" s="171"/>
      <c r="E129" s="172"/>
      <c r="F129" s="22"/>
      <c r="G129" s="22"/>
      <c r="H129" s="22"/>
      <c r="I129" s="6"/>
      <c r="J129" s="6"/>
      <c r="K129" s="6"/>
      <c r="L129" s="6"/>
      <c r="M129" s="6"/>
      <c r="N129" s="6"/>
      <c r="O129" s="7"/>
      <c r="P129" s="6"/>
      <c r="Q129" s="6"/>
      <c r="R129" s="6"/>
    </row>
    <row r="130" spans="1:18" ht="12.75">
      <c r="A130" s="16"/>
      <c r="B130" s="105">
        <v>8</v>
      </c>
      <c r="C130" s="289" t="s">
        <v>260</v>
      </c>
      <c r="D130" s="181"/>
      <c r="E130" s="180" t="s">
        <v>57</v>
      </c>
      <c r="F130" s="10"/>
      <c r="G130" s="10">
        <f>(F129+F130)/2</f>
        <v>0</v>
      </c>
      <c r="H130" s="6"/>
      <c r="I130" s="6"/>
      <c r="J130" s="6"/>
      <c r="K130" s="6"/>
      <c r="L130" s="6"/>
      <c r="M130" s="12"/>
      <c r="N130" s="12"/>
      <c r="O130" s="7"/>
      <c r="P130" s="82">
        <f>SUM(P131:P133)</f>
        <v>74.16666666666666</v>
      </c>
      <c r="Q130" s="82"/>
      <c r="R130" s="56">
        <f>F129+P130</f>
        <v>74.16666666666666</v>
      </c>
    </row>
    <row r="131" spans="1:18" ht="12.75">
      <c r="A131" s="16"/>
      <c r="B131" s="105"/>
      <c r="C131" s="289" t="s">
        <v>261</v>
      </c>
      <c r="D131" s="105"/>
      <c r="E131" s="176"/>
      <c r="F131" s="6"/>
      <c r="G131" s="11" t="s">
        <v>37</v>
      </c>
      <c r="H131" s="6">
        <v>7.5</v>
      </c>
      <c r="I131" s="6">
        <v>7</v>
      </c>
      <c r="J131" s="6">
        <v>7.2</v>
      </c>
      <c r="K131" s="15">
        <v>7.5</v>
      </c>
      <c r="L131" s="15">
        <v>7.4</v>
      </c>
      <c r="M131" s="15">
        <f>(SUM(H131:L131)-MAX(H131:L131)-MIN(H131:L131))/3*3</f>
        <v>22.1</v>
      </c>
      <c r="N131" s="82">
        <f>M131/3</f>
        <v>7.366666666666667</v>
      </c>
      <c r="O131" s="7">
        <v>3</v>
      </c>
      <c r="P131" s="22">
        <f>N131*O131</f>
        <v>22.1</v>
      </c>
      <c r="Q131" s="82"/>
      <c r="R131" s="56"/>
    </row>
    <row r="132" spans="2:18" ht="12.75">
      <c r="B132" s="105"/>
      <c r="C132" s="289"/>
      <c r="D132" s="105"/>
      <c r="E132" s="176"/>
      <c r="F132" s="6"/>
      <c r="G132" s="11" t="s">
        <v>25</v>
      </c>
      <c r="H132" s="6">
        <v>7.6</v>
      </c>
      <c r="I132" s="6">
        <v>7</v>
      </c>
      <c r="J132" s="6">
        <v>7.2</v>
      </c>
      <c r="K132" s="15">
        <v>7.6</v>
      </c>
      <c r="L132" s="15">
        <v>7.6</v>
      </c>
      <c r="M132" s="15">
        <f>(SUM(H132:L132)-MAX(H132:L132)-MIN(H132:L132))/3*3</f>
        <v>22.4</v>
      </c>
      <c r="N132" s="82">
        <f>M132/3</f>
        <v>7.466666666666666</v>
      </c>
      <c r="O132" s="7">
        <v>4</v>
      </c>
      <c r="P132" s="22">
        <f>N132*O132</f>
        <v>29.866666666666664</v>
      </c>
      <c r="Q132" s="82"/>
      <c r="R132" s="56"/>
    </row>
    <row r="133" spans="1:18" ht="12.75">
      <c r="A133" s="16"/>
      <c r="B133" s="105"/>
      <c r="C133" s="289"/>
      <c r="D133" s="105"/>
      <c r="E133" s="176"/>
      <c r="F133" s="6"/>
      <c r="G133" s="11" t="s">
        <v>23</v>
      </c>
      <c r="H133" s="6">
        <v>7.6</v>
      </c>
      <c r="I133" s="6">
        <v>7</v>
      </c>
      <c r="J133" s="6">
        <v>7.2</v>
      </c>
      <c r="K133" s="15">
        <v>7.5</v>
      </c>
      <c r="L133" s="15">
        <v>7.5</v>
      </c>
      <c r="M133" s="15">
        <f>(SUM(H133:L133)-MAX(H133:L133)-MIN(H133:L133))/3*3</f>
        <v>22.199999999999996</v>
      </c>
      <c r="N133" s="82">
        <f>M133/3</f>
        <v>7.399999999999999</v>
      </c>
      <c r="O133" s="7">
        <v>3</v>
      </c>
      <c r="P133" s="22">
        <f>N133*O133</f>
        <v>22.199999999999996</v>
      </c>
      <c r="Q133" s="82"/>
      <c r="R133" s="56"/>
    </row>
    <row r="134" spans="1:5" ht="12.75">
      <c r="A134" s="16"/>
      <c r="B134" s="104"/>
      <c r="C134" s="291"/>
      <c r="D134" s="183"/>
      <c r="E134" s="182"/>
    </row>
    <row r="135" spans="1:18" ht="12.75">
      <c r="A135" s="16"/>
      <c r="B135" s="105">
        <v>9</v>
      </c>
      <c r="C135" s="283" t="s">
        <v>262</v>
      </c>
      <c r="D135" s="174"/>
      <c r="E135" s="69" t="s">
        <v>57</v>
      </c>
      <c r="F135" s="5"/>
      <c r="G135" s="10">
        <f>(F134+F135)/2</f>
        <v>0</v>
      </c>
      <c r="H135" s="6"/>
      <c r="I135" s="6"/>
      <c r="J135" s="6"/>
      <c r="K135" s="6"/>
      <c r="L135" s="6"/>
      <c r="M135" s="12"/>
      <c r="N135" s="12"/>
      <c r="O135" s="7"/>
      <c r="P135" s="82">
        <f>SUM(P136:P138)</f>
        <v>75.03333333333333</v>
      </c>
      <c r="Q135" s="82"/>
      <c r="R135" s="56">
        <f>F134+P135</f>
        <v>75.03333333333333</v>
      </c>
    </row>
    <row r="136" spans="1:18" ht="12.75">
      <c r="A136" s="16"/>
      <c r="B136" s="105"/>
      <c r="C136" s="289" t="s">
        <v>71</v>
      </c>
      <c r="D136" s="105"/>
      <c r="E136" s="176"/>
      <c r="F136" s="6"/>
      <c r="G136" s="11" t="s">
        <v>37</v>
      </c>
      <c r="H136" s="6">
        <v>7.4</v>
      </c>
      <c r="I136" s="6">
        <v>6.9</v>
      </c>
      <c r="J136" s="6">
        <v>7.5</v>
      </c>
      <c r="K136" s="15">
        <v>7.4</v>
      </c>
      <c r="L136" s="15">
        <v>7.6</v>
      </c>
      <c r="M136" s="15">
        <f>(SUM(H136:L136)-MAX(H136:L136)-MIN(H136:L136))/3*3</f>
        <v>22.300000000000004</v>
      </c>
      <c r="N136" s="82">
        <f>M136/3</f>
        <v>7.4333333333333345</v>
      </c>
      <c r="O136" s="7">
        <v>3</v>
      </c>
      <c r="P136" s="22">
        <f>N136*O136</f>
        <v>22.300000000000004</v>
      </c>
      <c r="Q136" s="82"/>
      <c r="R136" s="56"/>
    </row>
    <row r="137" spans="1:18" ht="12.75">
      <c r="A137" s="5"/>
      <c r="B137" s="105"/>
      <c r="C137" s="289"/>
      <c r="D137" s="105"/>
      <c r="E137" s="176"/>
      <c r="F137" s="6"/>
      <c r="G137" s="11" t="s">
        <v>25</v>
      </c>
      <c r="H137" s="6">
        <v>7.5</v>
      </c>
      <c r="I137" s="6">
        <v>6.9</v>
      </c>
      <c r="J137" s="6">
        <v>7.6</v>
      </c>
      <c r="K137" s="15">
        <v>7.5</v>
      </c>
      <c r="L137" s="15">
        <v>7.6</v>
      </c>
      <c r="M137" s="15">
        <f>(SUM(H137:L137)-MAX(H137:L137)-MIN(H137:L137))/3*3</f>
        <v>22.6</v>
      </c>
      <c r="N137" s="82">
        <f>M137/3</f>
        <v>7.533333333333334</v>
      </c>
      <c r="O137" s="7">
        <v>4</v>
      </c>
      <c r="P137" s="22">
        <f>N137*O137</f>
        <v>30.133333333333336</v>
      </c>
      <c r="Q137" s="82"/>
      <c r="R137" s="56"/>
    </row>
    <row r="138" spans="1:18" ht="12.75">
      <c r="A138" s="16"/>
      <c r="B138" s="105"/>
      <c r="C138" s="289"/>
      <c r="D138" s="105"/>
      <c r="E138" s="176"/>
      <c r="F138" s="6"/>
      <c r="G138" s="11" t="s">
        <v>23</v>
      </c>
      <c r="H138" s="6">
        <v>7.5</v>
      </c>
      <c r="I138" s="6">
        <v>7.2</v>
      </c>
      <c r="J138" s="6">
        <v>7.5</v>
      </c>
      <c r="K138" s="15">
        <v>7.6</v>
      </c>
      <c r="L138" s="15">
        <v>7.6</v>
      </c>
      <c r="M138" s="15">
        <f>(SUM(H138:L138)-MAX(H138:L138)-MIN(H138:L138))/3*3</f>
        <v>22.599999999999998</v>
      </c>
      <c r="N138" s="82">
        <f>M138/3</f>
        <v>7.533333333333332</v>
      </c>
      <c r="O138" s="7">
        <v>3</v>
      </c>
      <c r="P138" s="22">
        <f>N138*O138</f>
        <v>22.599999999999998</v>
      </c>
      <c r="Q138" s="82"/>
      <c r="R138" s="56"/>
    </row>
    <row r="139" spans="1:18" ht="12.75">
      <c r="A139" s="16"/>
      <c r="B139" s="105"/>
      <c r="C139" s="289"/>
      <c r="D139" s="176"/>
      <c r="E139" s="176"/>
      <c r="F139" s="6"/>
      <c r="G139" s="6"/>
      <c r="H139" s="6"/>
      <c r="I139" s="6"/>
      <c r="J139" s="6"/>
      <c r="K139" s="6"/>
      <c r="L139" s="6"/>
      <c r="M139" s="20"/>
      <c r="N139" s="20"/>
      <c r="O139" s="7"/>
      <c r="P139" s="22"/>
      <c r="Q139" s="99"/>
      <c r="R139" s="6"/>
    </row>
    <row r="140" spans="1:18" ht="12.75">
      <c r="A140" s="16"/>
      <c r="B140" s="105"/>
      <c r="C140" s="283"/>
      <c r="D140" s="177"/>
      <c r="E140" s="69"/>
      <c r="F140" s="5"/>
      <c r="G140" s="22"/>
      <c r="H140" s="22"/>
      <c r="I140" s="6"/>
      <c r="J140" s="6"/>
      <c r="K140" s="6"/>
      <c r="L140" s="6"/>
      <c r="M140" s="6"/>
      <c r="N140" s="6"/>
      <c r="O140" s="7"/>
      <c r="P140" s="6"/>
      <c r="Q140" s="82"/>
      <c r="R140" s="6"/>
    </row>
    <row r="141" ht="12.75">
      <c r="C141" s="285"/>
    </row>
    <row r="142" ht="12.75">
      <c r="C142" s="285"/>
    </row>
    <row r="143" ht="12.75">
      <c r="C143" s="285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08"/>
  <sheetViews>
    <sheetView zoomScalePageLayoutView="0" workbookViewId="0" topLeftCell="A43">
      <selection activeCell="J58" sqref="J58"/>
    </sheetView>
  </sheetViews>
  <sheetFormatPr defaultColWidth="9.00390625" defaultRowHeight="12.75"/>
  <cols>
    <col min="1" max="1" width="2.625" style="9" customWidth="1"/>
    <col min="2" max="2" width="3.75390625" style="4" customWidth="1"/>
    <col min="3" max="3" width="19.75390625" style="19" customWidth="1"/>
    <col min="4" max="4" width="6.625" style="90" bestFit="1" customWidth="1"/>
    <col min="5" max="5" width="11.125" style="19" customWidth="1"/>
    <col min="6" max="6" width="9.25390625" style="2" bestFit="1" customWidth="1"/>
    <col min="7" max="7" width="9.125" style="2" customWidth="1"/>
    <col min="8" max="8" width="9.25390625" style="2" bestFit="1" customWidth="1"/>
    <col min="9" max="9" width="9.125" style="2" customWidth="1"/>
    <col min="10" max="10" width="9.25390625" style="2" bestFit="1" customWidth="1"/>
    <col min="11" max="16384" width="9.125" style="2" customWidth="1"/>
  </cols>
  <sheetData>
    <row r="1" spans="1:4" s="25" customFormat="1" ht="14.25" customHeight="1">
      <c r="A1" s="33" t="s">
        <v>78</v>
      </c>
      <c r="B1" s="59"/>
      <c r="C1" s="60"/>
      <c r="D1" s="61"/>
    </row>
    <row r="2" spans="1:4" s="26" customFormat="1" ht="15.75">
      <c r="A2" s="33" t="s">
        <v>86</v>
      </c>
      <c r="B2" s="32"/>
      <c r="C2" s="62"/>
      <c r="D2" s="62"/>
    </row>
    <row r="3" spans="1:4" s="25" customFormat="1" ht="15">
      <c r="A3" s="33" t="s">
        <v>87</v>
      </c>
      <c r="B3" s="59"/>
      <c r="C3" s="63"/>
      <c r="D3" s="61"/>
    </row>
    <row r="4" spans="1:5" s="25" customFormat="1" ht="15">
      <c r="A4" s="33"/>
      <c r="B4" s="59"/>
      <c r="C4" s="89"/>
      <c r="D4" s="84"/>
      <c r="E4" s="66"/>
    </row>
    <row r="5" spans="1:5" s="25" customFormat="1" ht="15">
      <c r="A5" s="33" t="s">
        <v>11</v>
      </c>
      <c r="B5" s="59"/>
      <c r="C5" s="89"/>
      <c r="D5" s="84"/>
      <c r="E5" s="66"/>
    </row>
    <row r="6" spans="1:5" s="26" customFormat="1" ht="15.75">
      <c r="A6" s="33" t="s">
        <v>80</v>
      </c>
      <c r="B6" s="64"/>
      <c r="C6" s="87"/>
      <c r="D6" s="86"/>
      <c r="E6" s="87"/>
    </row>
    <row r="7" spans="1:5" s="25" customFormat="1" ht="15">
      <c r="A7" s="33" t="s">
        <v>28</v>
      </c>
      <c r="B7" s="59"/>
      <c r="C7" s="83"/>
      <c r="D7" s="84"/>
      <c r="E7" s="66"/>
    </row>
    <row r="8" ht="12.75">
      <c r="B8" s="3"/>
    </row>
    <row r="9" spans="1:5" ht="12.75">
      <c r="A9" s="158" t="s">
        <v>237</v>
      </c>
      <c r="B9" s="159"/>
      <c r="C9" s="160"/>
      <c r="D9" s="161"/>
      <c r="E9" s="162"/>
    </row>
    <row r="10" spans="1:5" ht="12.75">
      <c r="A10" s="164" t="s">
        <v>13</v>
      </c>
      <c r="B10" s="168" t="s">
        <v>213</v>
      </c>
      <c r="C10" s="169"/>
      <c r="D10" s="165"/>
      <c r="E10" s="166"/>
    </row>
    <row r="11" spans="1:5" ht="12.75">
      <c r="A11" s="164" t="s">
        <v>14</v>
      </c>
      <c r="B11" s="168" t="s">
        <v>210</v>
      </c>
      <c r="C11" s="169"/>
      <c r="D11" s="165"/>
      <c r="E11" s="166"/>
    </row>
    <row r="12" spans="1:5" ht="12.75">
      <c r="A12" s="164" t="s">
        <v>15</v>
      </c>
      <c r="B12" s="168" t="s">
        <v>270</v>
      </c>
      <c r="C12" s="169"/>
      <c r="D12" s="165"/>
      <c r="E12" s="166"/>
    </row>
    <row r="13" spans="1:5" ht="12.75">
      <c r="A13" s="164" t="s">
        <v>16</v>
      </c>
      <c r="B13" s="168" t="s">
        <v>149</v>
      </c>
      <c r="C13" s="169"/>
      <c r="D13" s="165"/>
      <c r="E13" s="166"/>
    </row>
    <row r="14" spans="1:5" ht="12.75">
      <c r="A14" s="164" t="s">
        <v>17</v>
      </c>
      <c r="B14" s="168" t="s">
        <v>144</v>
      </c>
      <c r="C14" s="169"/>
      <c r="D14" s="165"/>
      <c r="E14" s="166"/>
    </row>
    <row r="15" spans="1:5" s="5" customFormat="1" ht="11.25">
      <c r="A15" s="16"/>
      <c r="C15" s="6"/>
      <c r="D15" s="11"/>
      <c r="E15" s="6"/>
    </row>
    <row r="16" spans="3:5" s="5" customFormat="1" ht="11.25">
      <c r="C16" s="6"/>
      <c r="D16" s="6"/>
      <c r="E16" s="6"/>
    </row>
    <row r="17" spans="2:6" s="5" customFormat="1" ht="12.75">
      <c r="B17" s="281"/>
      <c r="C17" s="294" t="s">
        <v>88</v>
      </c>
      <c r="D17" s="294"/>
      <c r="E17" s="294"/>
      <c r="F17" s="281"/>
    </row>
    <row r="18" spans="2:6" s="5" customFormat="1" ht="12.75">
      <c r="B18" s="281"/>
      <c r="C18" s="294"/>
      <c r="D18" s="294"/>
      <c r="E18" s="294"/>
      <c r="F18" s="281"/>
    </row>
    <row r="19" spans="1:6" s="5" customFormat="1" ht="12.75">
      <c r="A19" s="16"/>
      <c r="B19" s="296">
        <v>1</v>
      </c>
      <c r="C19" s="309" t="s">
        <v>53</v>
      </c>
      <c r="D19" s="310"/>
      <c r="E19" s="311" t="s">
        <v>108</v>
      </c>
      <c r="F19" s="205">
        <v>73.033</v>
      </c>
    </row>
    <row r="20" spans="1:6" s="5" customFormat="1" ht="12.75">
      <c r="A20" s="16"/>
      <c r="B20" s="296"/>
      <c r="C20" s="309" t="s">
        <v>229</v>
      </c>
      <c r="D20" s="310"/>
      <c r="E20" s="311"/>
      <c r="F20" s="205"/>
    </row>
    <row r="21" spans="1:6" s="5" customFormat="1" ht="12.75">
      <c r="A21" s="16"/>
      <c r="B21" s="296">
        <v>2</v>
      </c>
      <c r="C21" s="297" t="s">
        <v>68</v>
      </c>
      <c r="D21" s="312"/>
      <c r="E21" s="311" t="s">
        <v>57</v>
      </c>
      <c r="F21" s="205">
        <v>71.733</v>
      </c>
    </row>
    <row r="22" spans="1:6" s="5" customFormat="1" ht="12.75">
      <c r="A22" s="16"/>
      <c r="B22" s="296"/>
      <c r="C22" s="297" t="s">
        <v>209</v>
      </c>
      <c r="D22" s="312"/>
      <c r="E22" s="311"/>
      <c r="F22" s="205"/>
    </row>
    <row r="23" spans="1:6" s="5" customFormat="1" ht="12.75">
      <c r="A23" s="16"/>
      <c r="B23" s="296">
        <v>3</v>
      </c>
      <c r="C23" s="313" t="s">
        <v>256</v>
      </c>
      <c r="D23" s="314"/>
      <c r="E23" s="313" t="s">
        <v>116</v>
      </c>
      <c r="F23" s="205">
        <v>66.5</v>
      </c>
    </row>
    <row r="24" spans="1:6" s="5" customFormat="1" ht="12.75">
      <c r="A24" s="16"/>
      <c r="B24" s="296"/>
      <c r="C24" s="313" t="s">
        <v>59</v>
      </c>
      <c r="D24" s="314"/>
      <c r="E24" s="313"/>
      <c r="F24" s="205"/>
    </row>
    <row r="25" spans="1:6" s="5" customFormat="1" ht="12.75">
      <c r="A25" s="16"/>
      <c r="B25" s="296">
        <v>4</v>
      </c>
      <c r="C25" s="297" t="s">
        <v>66</v>
      </c>
      <c r="D25" s="312"/>
      <c r="E25" s="311" t="s">
        <v>55</v>
      </c>
      <c r="F25" s="205">
        <v>65.7</v>
      </c>
    </row>
    <row r="26" spans="1:6" s="5" customFormat="1" ht="12.75">
      <c r="A26" s="16"/>
      <c r="B26" s="296"/>
      <c r="C26" s="297" t="s">
        <v>224</v>
      </c>
      <c r="D26" s="312"/>
      <c r="E26" s="311"/>
      <c r="F26" s="205"/>
    </row>
    <row r="27" spans="1:6" s="5" customFormat="1" ht="12.75">
      <c r="A27" s="16"/>
      <c r="B27" s="296">
        <v>5</v>
      </c>
      <c r="C27" s="313" t="s">
        <v>99</v>
      </c>
      <c r="D27" s="314"/>
      <c r="E27" s="313" t="s">
        <v>116</v>
      </c>
      <c r="F27" s="205">
        <v>64.467</v>
      </c>
    </row>
    <row r="28" spans="1:6" s="5" customFormat="1" ht="12.75">
      <c r="A28" s="16"/>
      <c r="B28" s="296"/>
      <c r="C28" s="313" t="s">
        <v>90</v>
      </c>
      <c r="D28" s="314"/>
      <c r="E28" s="313"/>
      <c r="F28" s="205"/>
    </row>
    <row r="29" spans="2:6" s="5" customFormat="1" ht="12.75">
      <c r="B29" s="296">
        <v>6</v>
      </c>
      <c r="C29" s="297" t="s">
        <v>225</v>
      </c>
      <c r="D29" s="312"/>
      <c r="E29" s="311" t="s">
        <v>116</v>
      </c>
      <c r="F29" s="205">
        <v>63.8</v>
      </c>
    </row>
    <row r="30" spans="2:6" s="5" customFormat="1" ht="12.75">
      <c r="B30" s="296"/>
      <c r="C30" s="297" t="s">
        <v>254</v>
      </c>
      <c r="D30" s="312"/>
      <c r="E30" s="311"/>
      <c r="F30" s="205"/>
    </row>
    <row r="31" spans="1:6" s="5" customFormat="1" ht="12.75">
      <c r="A31" s="16"/>
      <c r="B31" s="296">
        <v>7</v>
      </c>
      <c r="C31" s="313" t="s">
        <v>255</v>
      </c>
      <c r="D31" s="314"/>
      <c r="E31" s="313" t="s">
        <v>116</v>
      </c>
      <c r="F31" s="205">
        <v>63.1</v>
      </c>
    </row>
    <row r="32" spans="1:6" s="5" customFormat="1" ht="12.75">
      <c r="A32" s="16"/>
      <c r="B32" s="296"/>
      <c r="C32" s="313" t="s">
        <v>221</v>
      </c>
      <c r="D32" s="314"/>
      <c r="E32" s="313"/>
      <c r="F32" s="205"/>
    </row>
    <row r="33" spans="1:6" s="5" customFormat="1" ht="12.75">
      <c r="A33" s="16"/>
      <c r="B33" s="296">
        <v>8</v>
      </c>
      <c r="C33" s="297" t="s">
        <v>133</v>
      </c>
      <c r="D33" s="312"/>
      <c r="E33" s="311" t="s">
        <v>55</v>
      </c>
      <c r="F33" s="205">
        <v>62.267</v>
      </c>
    </row>
    <row r="34" spans="1:6" s="5" customFormat="1" ht="12.75">
      <c r="A34" s="16"/>
      <c r="B34" s="296"/>
      <c r="C34" s="297" t="s">
        <v>131</v>
      </c>
      <c r="D34" s="312"/>
      <c r="E34" s="311"/>
      <c r="F34" s="205"/>
    </row>
    <row r="35" spans="1:6" s="5" customFormat="1" ht="12.75">
      <c r="A35" s="16"/>
      <c r="B35" s="296">
        <v>9</v>
      </c>
      <c r="C35" s="297" t="s">
        <v>101</v>
      </c>
      <c r="D35" s="312"/>
      <c r="E35" s="311" t="s">
        <v>116</v>
      </c>
      <c r="F35" s="205">
        <v>60.8</v>
      </c>
    </row>
    <row r="36" spans="1:6" s="5" customFormat="1" ht="12.75">
      <c r="A36" s="16"/>
      <c r="B36" s="296"/>
      <c r="C36" s="297" t="s">
        <v>251</v>
      </c>
      <c r="D36" s="312"/>
      <c r="E36" s="311"/>
      <c r="F36" s="205"/>
    </row>
    <row r="37" spans="1:6" s="5" customFormat="1" ht="12.75">
      <c r="A37" s="16"/>
      <c r="B37" s="296">
        <v>10</v>
      </c>
      <c r="C37" s="309" t="s">
        <v>226</v>
      </c>
      <c r="D37" s="310"/>
      <c r="E37" s="311" t="s">
        <v>55</v>
      </c>
      <c r="F37" s="205">
        <v>60.233</v>
      </c>
    </row>
    <row r="38" spans="1:6" s="5" customFormat="1" ht="12.75" customHeight="1">
      <c r="A38" s="16"/>
      <c r="B38" s="296"/>
      <c r="C38" s="309" t="s">
        <v>104</v>
      </c>
      <c r="D38" s="310"/>
      <c r="E38" s="311"/>
      <c r="F38" s="205"/>
    </row>
    <row r="39" spans="1:6" s="5" customFormat="1" ht="12.75">
      <c r="A39" s="16"/>
      <c r="B39" s="296">
        <v>11</v>
      </c>
      <c r="C39" s="313" t="s">
        <v>126</v>
      </c>
      <c r="D39" s="314"/>
      <c r="E39" s="313" t="s">
        <v>112</v>
      </c>
      <c r="F39" s="205">
        <v>56.433</v>
      </c>
    </row>
    <row r="40" spans="1:6" s="5" customFormat="1" ht="12.75">
      <c r="A40" s="16"/>
      <c r="B40" s="296"/>
      <c r="C40" s="313" t="s">
        <v>111</v>
      </c>
      <c r="D40" s="314"/>
      <c r="E40" s="313"/>
      <c r="F40" s="205"/>
    </row>
    <row r="41" spans="1:6" s="5" customFormat="1" ht="12.75">
      <c r="A41" s="16"/>
      <c r="B41" s="296">
        <v>12</v>
      </c>
      <c r="C41" s="309" t="s">
        <v>252</v>
      </c>
      <c r="D41" s="310"/>
      <c r="E41" s="311" t="s">
        <v>112</v>
      </c>
      <c r="F41" s="205">
        <v>54.7</v>
      </c>
    </row>
    <row r="42" spans="1:6" s="5" customFormat="1" ht="12.75">
      <c r="A42" s="16"/>
      <c r="B42" s="296"/>
      <c r="C42" s="298" t="s">
        <v>265</v>
      </c>
      <c r="D42" s="315"/>
      <c r="E42" s="298"/>
      <c r="F42" s="205"/>
    </row>
    <row r="43" spans="1:6" s="5" customFormat="1" ht="12.75">
      <c r="A43" s="16"/>
      <c r="B43" s="299"/>
      <c r="C43" s="300"/>
      <c r="D43" s="306"/>
      <c r="E43" s="305"/>
      <c r="F43" s="281"/>
    </row>
    <row r="44" spans="1:12" ht="12.75">
      <c r="A44" s="5"/>
      <c r="B44" s="299"/>
      <c r="C44" s="304"/>
      <c r="D44" s="299"/>
      <c r="E44" s="304"/>
      <c r="F44" s="282"/>
      <c r="H44" s="6"/>
      <c r="I44" s="6"/>
      <c r="J44" s="6"/>
      <c r="K44" s="15"/>
      <c r="L44" s="15"/>
    </row>
    <row r="45" spans="1:12" ht="12.75">
      <c r="A45" s="16"/>
      <c r="B45" s="299"/>
      <c r="C45" s="304"/>
      <c r="D45" s="299"/>
      <c r="E45" s="304"/>
      <c r="F45" s="282"/>
      <c r="H45" s="6"/>
      <c r="I45" s="6"/>
      <c r="J45" s="6"/>
      <c r="K45" s="15"/>
      <c r="L45" s="15"/>
    </row>
    <row r="46" spans="1:12" ht="12.75">
      <c r="A46" s="16"/>
      <c r="B46" s="299"/>
      <c r="C46" s="304"/>
      <c r="D46" s="304"/>
      <c r="E46" s="304"/>
      <c r="F46" s="282"/>
      <c r="H46" s="6"/>
      <c r="I46" s="6"/>
      <c r="J46" s="15"/>
      <c r="K46" s="15"/>
      <c r="L46" s="15"/>
    </row>
    <row r="47" spans="1:6" ht="12.75">
      <c r="A47" s="16"/>
      <c r="B47" s="299"/>
      <c r="C47" s="307" t="s">
        <v>89</v>
      </c>
      <c r="D47" s="308"/>
      <c r="E47" s="305"/>
      <c r="F47" s="282"/>
    </row>
    <row r="48" spans="1:6" ht="12.75">
      <c r="A48" s="16"/>
      <c r="B48" s="299"/>
      <c r="C48" s="307"/>
      <c r="D48" s="308"/>
      <c r="E48" s="305"/>
      <c r="F48" s="282"/>
    </row>
    <row r="49" spans="1:6" ht="12.75">
      <c r="A49" s="16"/>
      <c r="B49" s="296">
        <v>1</v>
      </c>
      <c r="C49" s="297" t="s">
        <v>262</v>
      </c>
      <c r="D49" s="312"/>
      <c r="E49" s="311" t="s">
        <v>57</v>
      </c>
      <c r="F49" s="205">
        <v>75.033</v>
      </c>
    </row>
    <row r="50" spans="1:6" ht="12.75">
      <c r="A50" s="16"/>
      <c r="B50" s="296"/>
      <c r="C50" s="297" t="s">
        <v>71</v>
      </c>
      <c r="D50" s="312"/>
      <c r="E50" s="311"/>
      <c r="F50" s="205"/>
    </row>
    <row r="51" spans="1:6" ht="12.75">
      <c r="A51" s="16"/>
      <c r="B51" s="296">
        <v>2</v>
      </c>
      <c r="C51" s="313" t="s">
        <v>260</v>
      </c>
      <c r="D51" s="314"/>
      <c r="E51" s="313" t="s">
        <v>57</v>
      </c>
      <c r="F51" s="205">
        <v>74.167</v>
      </c>
    </row>
    <row r="52" spans="1:6" ht="12.75">
      <c r="A52" s="16"/>
      <c r="B52" s="296"/>
      <c r="C52" s="313" t="s">
        <v>118</v>
      </c>
      <c r="D52" s="314"/>
      <c r="E52" s="313"/>
      <c r="F52" s="205"/>
    </row>
    <row r="53" spans="1:6" ht="12.75">
      <c r="A53" s="16"/>
      <c r="B53" s="296">
        <v>3</v>
      </c>
      <c r="C53" s="309" t="s">
        <v>128</v>
      </c>
      <c r="D53" s="310"/>
      <c r="E53" s="311" t="s">
        <v>57</v>
      </c>
      <c r="F53" s="205">
        <v>72.933</v>
      </c>
    </row>
    <row r="54" spans="1:6" ht="25.5">
      <c r="A54" s="16"/>
      <c r="B54" s="296"/>
      <c r="C54" s="309" t="s">
        <v>138</v>
      </c>
      <c r="D54" s="310"/>
      <c r="E54" s="311"/>
      <c r="F54" s="205"/>
    </row>
    <row r="55" spans="1:6" ht="12.75">
      <c r="A55" s="16"/>
      <c r="B55" s="296">
        <v>4</v>
      </c>
      <c r="C55" s="313" t="s">
        <v>63</v>
      </c>
      <c r="D55" s="314"/>
      <c r="E55" s="313" t="s">
        <v>57</v>
      </c>
      <c r="F55" s="205">
        <v>70.2</v>
      </c>
    </row>
    <row r="56" spans="1:6" ht="12.75">
      <c r="A56" s="16"/>
      <c r="B56" s="296"/>
      <c r="C56" s="313" t="s">
        <v>65</v>
      </c>
      <c r="D56" s="314"/>
      <c r="E56" s="313"/>
      <c r="F56" s="205"/>
    </row>
    <row r="57" spans="1:6" ht="12.75">
      <c r="A57" s="16"/>
      <c r="B57" s="296">
        <v>5</v>
      </c>
      <c r="C57" s="297" t="s">
        <v>233</v>
      </c>
      <c r="D57" s="312"/>
      <c r="E57" s="311" t="s">
        <v>60</v>
      </c>
      <c r="F57" s="205">
        <v>70.1</v>
      </c>
    </row>
    <row r="58" spans="1:6" ht="12.75">
      <c r="A58" s="16"/>
      <c r="B58" s="296"/>
      <c r="C58" s="297" t="s">
        <v>264</v>
      </c>
      <c r="D58" s="312"/>
      <c r="E58" s="311"/>
      <c r="F58" s="205"/>
    </row>
    <row r="59" spans="1:6" ht="13.5" customHeight="1">
      <c r="A59" s="16"/>
      <c r="B59" s="296">
        <v>6</v>
      </c>
      <c r="C59" s="309" t="s">
        <v>258</v>
      </c>
      <c r="D59" s="310"/>
      <c r="E59" s="311" t="s">
        <v>108</v>
      </c>
      <c r="F59" s="205">
        <v>69.8</v>
      </c>
    </row>
    <row r="60" spans="1:6" ht="13.5" customHeight="1">
      <c r="A60" s="16"/>
      <c r="B60" s="296"/>
      <c r="C60" s="309" t="s">
        <v>49</v>
      </c>
      <c r="D60" s="310"/>
      <c r="E60" s="311"/>
      <c r="F60" s="205"/>
    </row>
    <row r="61" spans="1:6" ht="12.75">
      <c r="A61" s="16"/>
      <c r="B61" s="296">
        <v>7</v>
      </c>
      <c r="C61" s="297" t="s">
        <v>58</v>
      </c>
      <c r="D61" s="312"/>
      <c r="E61" s="311" t="s">
        <v>60</v>
      </c>
      <c r="F61" s="205">
        <v>69.133</v>
      </c>
    </row>
    <row r="62" spans="1:6" ht="12.75">
      <c r="A62" s="16"/>
      <c r="B62" s="296"/>
      <c r="C62" s="297" t="s">
        <v>125</v>
      </c>
      <c r="D62" s="312"/>
      <c r="E62" s="311"/>
      <c r="F62" s="205"/>
    </row>
    <row r="63" spans="1:6" ht="12.75">
      <c r="A63" s="16"/>
      <c r="B63" s="296">
        <v>8</v>
      </c>
      <c r="C63" s="309" t="s">
        <v>127</v>
      </c>
      <c r="D63" s="310"/>
      <c r="E63" s="311" t="s">
        <v>60</v>
      </c>
      <c r="F63" s="205">
        <v>67.4</v>
      </c>
    </row>
    <row r="64" spans="1:6" ht="12.75">
      <c r="A64" s="16"/>
      <c r="B64" s="296"/>
      <c r="C64" s="309" t="s">
        <v>119</v>
      </c>
      <c r="D64" s="310"/>
      <c r="E64" s="311"/>
      <c r="F64" s="205"/>
    </row>
    <row r="65" spans="2:6" ht="12.75">
      <c r="B65" s="296">
        <v>9</v>
      </c>
      <c r="C65" s="313" t="s">
        <v>257</v>
      </c>
      <c r="D65" s="314"/>
      <c r="E65" s="313" t="s">
        <v>55</v>
      </c>
      <c r="F65" s="205">
        <v>64.333</v>
      </c>
    </row>
    <row r="66" spans="1:6" ht="12.75">
      <c r="A66" s="16"/>
      <c r="B66" s="296"/>
      <c r="C66" s="313" t="s">
        <v>64</v>
      </c>
      <c r="D66" s="316"/>
      <c r="E66" s="311"/>
      <c r="F66" s="205"/>
    </row>
    <row r="67" spans="1:6" ht="12.75">
      <c r="A67" s="16"/>
      <c r="B67" s="299"/>
      <c r="C67" s="303"/>
      <c r="D67" s="299"/>
      <c r="E67" s="304"/>
      <c r="F67" s="282"/>
    </row>
    <row r="68" spans="1:5" ht="12.75">
      <c r="A68" s="16"/>
      <c r="B68" s="105"/>
      <c r="C68" s="289"/>
      <c r="D68" s="105"/>
      <c r="E68" s="176"/>
    </row>
    <row r="69" spans="1:5" ht="12.75">
      <c r="A69" s="16"/>
      <c r="B69" s="105"/>
      <c r="C69" s="289"/>
      <c r="D69" s="105"/>
      <c r="E69" s="176"/>
    </row>
    <row r="70" spans="1:5" ht="12.75">
      <c r="A70" s="5"/>
      <c r="B70" s="105"/>
      <c r="C70" s="292"/>
      <c r="D70" s="171"/>
      <c r="E70" s="172"/>
    </row>
    <row r="71" spans="1:5" ht="12.75">
      <c r="A71" s="16"/>
      <c r="B71" s="105"/>
      <c r="C71" s="289"/>
      <c r="D71" s="105"/>
      <c r="E71" s="176"/>
    </row>
    <row r="72" spans="1:5" ht="12.75">
      <c r="A72" s="16"/>
      <c r="B72" s="105"/>
      <c r="C72" s="289"/>
      <c r="D72" s="105"/>
      <c r="E72" s="176"/>
    </row>
    <row r="73" spans="1:5" ht="12.75">
      <c r="A73" s="16"/>
      <c r="B73" s="105"/>
      <c r="C73" s="289"/>
      <c r="D73" s="105"/>
      <c r="E73" s="176"/>
    </row>
    <row r="74" spans="1:5" ht="12.75">
      <c r="A74" s="16"/>
      <c r="B74" s="104"/>
      <c r="C74" s="291"/>
      <c r="D74" s="183"/>
      <c r="E74" s="182"/>
    </row>
    <row r="75" spans="1:5" ht="12.75">
      <c r="A75" s="16"/>
      <c r="B75" s="105"/>
      <c r="C75" s="289"/>
      <c r="D75" s="105"/>
      <c r="E75" s="176"/>
    </row>
    <row r="76" spans="1:5" ht="12.75">
      <c r="A76" s="16"/>
      <c r="B76" s="105"/>
      <c r="C76" s="289"/>
      <c r="D76" s="105"/>
      <c r="E76" s="176"/>
    </row>
    <row r="77" spans="1:5" ht="12.75">
      <c r="A77" s="16"/>
      <c r="B77" s="105"/>
      <c r="C77" s="289"/>
      <c r="D77" s="105"/>
      <c r="E77" s="176"/>
    </row>
    <row r="78" spans="1:5" ht="12.75">
      <c r="A78" s="16"/>
      <c r="B78" s="105"/>
      <c r="C78" s="289"/>
      <c r="D78" s="176"/>
      <c r="E78" s="176"/>
    </row>
    <row r="79" spans="1:5" ht="12.75">
      <c r="A79" s="16"/>
      <c r="B79" s="105"/>
      <c r="C79" s="283"/>
      <c r="D79" s="177"/>
      <c r="E79" s="69"/>
    </row>
    <row r="80" spans="1:5" ht="12.75">
      <c r="A80" s="16"/>
      <c r="B80" s="105"/>
      <c r="C80" s="289"/>
      <c r="D80" s="105"/>
      <c r="E80" s="176"/>
    </row>
    <row r="81" spans="2:5" ht="12.75">
      <c r="B81" s="105"/>
      <c r="C81" s="289"/>
      <c r="D81" s="105"/>
      <c r="E81" s="176"/>
    </row>
    <row r="82" spans="1:5" ht="12.75">
      <c r="A82" s="16"/>
      <c r="B82" s="105"/>
      <c r="C82" s="289"/>
      <c r="D82" s="105"/>
      <c r="E82" s="176"/>
    </row>
    <row r="83" spans="1:5" ht="12.75">
      <c r="A83" s="16"/>
      <c r="B83" s="105"/>
      <c r="C83" s="292"/>
      <c r="D83" s="171"/>
      <c r="E83" s="172"/>
    </row>
    <row r="84" spans="1:5" ht="12.75">
      <c r="A84" s="16"/>
      <c r="B84" s="105"/>
      <c r="C84" s="289"/>
      <c r="D84" s="105"/>
      <c r="E84" s="176"/>
    </row>
    <row r="85" spans="1:5" ht="12.75">
      <c r="A85" s="16"/>
      <c r="B85" s="105"/>
      <c r="C85" s="289"/>
      <c r="D85" s="105"/>
      <c r="E85" s="176"/>
    </row>
    <row r="86" spans="1:5" ht="12.75">
      <c r="A86" s="5"/>
      <c r="B86" s="105"/>
      <c r="C86" s="289"/>
      <c r="D86" s="105"/>
      <c r="E86" s="176"/>
    </row>
    <row r="87" spans="1:5" ht="12.75">
      <c r="A87" s="16"/>
      <c r="B87" s="104"/>
      <c r="C87" s="291"/>
      <c r="D87" s="183"/>
      <c r="E87" s="182"/>
    </row>
    <row r="88" spans="1:5" ht="12.75">
      <c r="A88" s="16"/>
      <c r="B88" s="105"/>
      <c r="C88" s="289"/>
      <c r="D88" s="105"/>
      <c r="E88" s="176"/>
    </row>
    <row r="89" spans="1:12" ht="12.75">
      <c r="A89" s="16"/>
      <c r="B89" s="105"/>
      <c r="C89" s="289"/>
      <c r="D89" s="105"/>
      <c r="E89" s="176"/>
      <c r="H89" s="6"/>
      <c r="I89" s="6"/>
      <c r="J89" s="6"/>
      <c r="K89" s="15"/>
      <c r="L89" s="15"/>
    </row>
    <row r="90" spans="1:12" ht="12.75">
      <c r="A90" s="16"/>
      <c r="B90" s="105"/>
      <c r="C90" s="289"/>
      <c r="D90" s="105"/>
      <c r="E90" s="176"/>
      <c r="H90" s="6"/>
      <c r="I90" s="6"/>
      <c r="J90" s="6"/>
      <c r="K90" s="15"/>
      <c r="L90" s="15"/>
    </row>
    <row r="91" spans="1:12" ht="12.75">
      <c r="A91" s="16"/>
      <c r="B91" s="105"/>
      <c r="C91" s="289"/>
      <c r="D91" s="176"/>
      <c r="E91" s="176"/>
      <c r="H91" s="6"/>
      <c r="I91" s="6"/>
      <c r="K91" s="15"/>
      <c r="L91" s="15"/>
    </row>
    <row r="92" spans="1:5" ht="12.75">
      <c r="A92" s="16"/>
      <c r="B92" s="105"/>
      <c r="C92" s="283"/>
      <c r="D92" s="177"/>
      <c r="E92" s="69"/>
    </row>
    <row r="93" spans="1:5" ht="12.75">
      <c r="A93" s="16"/>
      <c r="B93" s="105"/>
      <c r="C93" s="289"/>
      <c r="D93" s="105"/>
      <c r="E93" s="176"/>
    </row>
    <row r="94" spans="1:5" ht="12.75">
      <c r="A94" s="16"/>
      <c r="B94" s="105"/>
      <c r="C94" s="289"/>
      <c r="D94" s="105"/>
      <c r="E94" s="176"/>
    </row>
    <row r="95" spans="1:5" ht="12.75">
      <c r="A95" s="16"/>
      <c r="B95" s="105"/>
      <c r="C95" s="289"/>
      <c r="D95" s="105"/>
      <c r="E95" s="176"/>
    </row>
    <row r="96" spans="1:5" ht="12.75">
      <c r="A96" s="16"/>
      <c r="B96" s="105"/>
      <c r="C96" s="292"/>
      <c r="D96" s="171"/>
      <c r="E96" s="172"/>
    </row>
    <row r="97" spans="2:5" ht="12.75">
      <c r="B97" s="105"/>
      <c r="C97" s="289"/>
      <c r="D97" s="105"/>
      <c r="E97" s="176"/>
    </row>
    <row r="98" spans="1:5" ht="12.75">
      <c r="A98" s="16"/>
      <c r="B98" s="105"/>
      <c r="C98" s="289"/>
      <c r="D98" s="105"/>
      <c r="E98" s="176"/>
    </row>
    <row r="99" spans="1:5" ht="12.75">
      <c r="A99" s="16"/>
      <c r="B99" s="105"/>
      <c r="C99" s="289"/>
      <c r="D99" s="105"/>
      <c r="E99" s="176"/>
    </row>
    <row r="100" spans="1:5" ht="12.75">
      <c r="A100" s="16"/>
      <c r="B100" s="104"/>
      <c r="C100" s="291"/>
      <c r="D100" s="183"/>
      <c r="E100" s="182"/>
    </row>
    <row r="101" spans="1:5" ht="12.75">
      <c r="A101" s="16"/>
      <c r="B101" s="105"/>
      <c r="C101" s="289"/>
      <c r="D101" s="105"/>
      <c r="E101" s="176"/>
    </row>
    <row r="102" spans="1:5" ht="12.75">
      <c r="A102" s="5"/>
      <c r="B102" s="105"/>
      <c r="C102" s="289"/>
      <c r="D102" s="105"/>
      <c r="E102" s="176"/>
    </row>
    <row r="103" spans="1:5" ht="12.75">
      <c r="A103" s="16"/>
      <c r="B103" s="105"/>
      <c r="C103" s="289"/>
      <c r="D103" s="105"/>
      <c r="E103" s="176"/>
    </row>
    <row r="104" spans="1:5" ht="12.75">
      <c r="A104" s="16"/>
      <c r="B104" s="105"/>
      <c r="C104" s="289"/>
      <c r="D104" s="176"/>
      <c r="E104" s="176"/>
    </row>
    <row r="105" spans="1:5" ht="12.75">
      <c r="A105" s="16"/>
      <c r="B105" s="105"/>
      <c r="C105" s="283"/>
      <c r="D105" s="177"/>
      <c r="E105" s="69"/>
    </row>
    <row r="106" ht="12.75">
      <c r="C106" s="285"/>
    </row>
    <row r="107" ht="12.75">
      <c r="C107" s="285"/>
    </row>
    <row r="108" ht="12.75">
      <c r="C108" s="285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228"/>
  <sheetViews>
    <sheetView zoomScalePageLayoutView="0" workbookViewId="0" topLeftCell="A2">
      <selection activeCell="E8" sqref="E8"/>
    </sheetView>
  </sheetViews>
  <sheetFormatPr defaultColWidth="9.00390625" defaultRowHeight="12.75"/>
  <cols>
    <col min="1" max="1" width="2.625" style="9" customWidth="1"/>
    <col min="2" max="2" width="3.75390625" style="4" customWidth="1"/>
    <col min="3" max="3" width="15.75390625" style="19" customWidth="1"/>
    <col min="4" max="4" width="6.625" style="90" bestFit="1" customWidth="1"/>
    <col min="5" max="5" width="11.125" style="19" customWidth="1"/>
    <col min="6" max="6" width="5.25390625" style="19" customWidth="1"/>
    <col min="7" max="7" width="5.625" style="19" customWidth="1"/>
    <col min="8" max="9" width="3.75390625" style="19" bestFit="1" customWidth="1"/>
    <col min="10" max="12" width="4.00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D1" s="61"/>
      <c r="J1" s="85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D2" s="62"/>
      <c r="J2" s="88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D3" s="61"/>
      <c r="J3" s="85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80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 t="s">
        <v>237</v>
      </c>
      <c r="B9" s="159"/>
      <c r="C9" s="160"/>
      <c r="D9" s="161"/>
      <c r="E9" s="162"/>
      <c r="F9" s="163"/>
      <c r="G9" s="161"/>
      <c r="H9" s="163"/>
      <c r="I9" s="163"/>
      <c r="J9" s="163"/>
      <c r="K9" s="6"/>
      <c r="L9" s="6"/>
      <c r="M9" s="22"/>
      <c r="N9" s="22"/>
      <c r="O9" s="94"/>
      <c r="P9" s="94"/>
      <c r="Q9" s="94"/>
      <c r="R9" s="94"/>
    </row>
    <row r="10" spans="1:18" ht="12.75">
      <c r="A10" s="164" t="s">
        <v>13</v>
      </c>
      <c r="B10" s="168" t="s">
        <v>213</v>
      </c>
      <c r="C10" s="169"/>
      <c r="D10" s="165"/>
      <c r="E10" s="166"/>
      <c r="F10" s="164"/>
      <c r="G10" s="165"/>
      <c r="H10" s="167"/>
      <c r="I10" s="167"/>
      <c r="J10" s="2"/>
      <c r="K10" s="6"/>
      <c r="L10" s="15"/>
      <c r="M10" s="22"/>
      <c r="N10" s="22"/>
      <c r="O10" s="94"/>
      <c r="P10" s="94"/>
      <c r="Q10" s="94"/>
      <c r="R10" s="94"/>
    </row>
    <row r="11" spans="1:18" ht="12.75">
      <c r="A11" s="164" t="s">
        <v>14</v>
      </c>
      <c r="B11" s="168" t="s">
        <v>238</v>
      </c>
      <c r="C11" s="169"/>
      <c r="D11" s="165"/>
      <c r="E11" s="166"/>
      <c r="F11" s="164"/>
      <c r="G11" s="165"/>
      <c r="H11" s="167"/>
      <c r="I11" s="167"/>
      <c r="J11" s="2"/>
      <c r="K11" s="6"/>
      <c r="L11" s="15"/>
      <c r="M11" s="22"/>
      <c r="N11" s="22"/>
      <c r="O11" s="94"/>
      <c r="P11" s="94"/>
      <c r="Q11" s="94"/>
      <c r="R11" s="94"/>
    </row>
    <row r="12" spans="1:18" ht="12.75">
      <c r="A12" s="164" t="s">
        <v>15</v>
      </c>
      <c r="B12" s="168" t="s">
        <v>240</v>
      </c>
      <c r="C12" s="169"/>
      <c r="D12" s="165"/>
      <c r="E12" s="166"/>
      <c r="F12" s="164"/>
      <c r="G12" s="165"/>
      <c r="H12" s="167"/>
      <c r="I12" s="167"/>
      <c r="J12" s="2"/>
      <c r="K12" s="6"/>
      <c r="L12" s="15"/>
      <c r="M12" s="22"/>
      <c r="N12" s="22"/>
      <c r="O12" s="94"/>
      <c r="P12" s="94"/>
      <c r="Q12" s="94"/>
      <c r="R12" s="94"/>
    </row>
    <row r="13" spans="1:18" ht="12.75">
      <c r="A13" s="164" t="s">
        <v>16</v>
      </c>
      <c r="B13" s="168" t="s">
        <v>241</v>
      </c>
      <c r="C13" s="169"/>
      <c r="D13" s="165"/>
      <c r="E13" s="166"/>
      <c r="F13" s="164"/>
      <c r="G13" s="165"/>
      <c r="H13" s="167"/>
      <c r="I13" s="167"/>
      <c r="J13" s="2"/>
      <c r="K13" s="6"/>
      <c r="L13" s="15"/>
      <c r="M13" s="22"/>
      <c r="N13" s="22"/>
      <c r="O13" s="94"/>
      <c r="P13" s="94"/>
      <c r="Q13" s="94"/>
      <c r="R13" s="94"/>
    </row>
    <row r="14" spans="1:18" ht="12.75">
      <c r="A14" s="164" t="s">
        <v>17</v>
      </c>
      <c r="B14" s="168" t="s">
        <v>210</v>
      </c>
      <c r="C14" s="169"/>
      <c r="D14" s="165"/>
      <c r="E14" s="166"/>
      <c r="F14" s="164"/>
      <c r="G14" s="165"/>
      <c r="H14" s="167"/>
      <c r="I14" s="167"/>
      <c r="J14" s="2"/>
      <c r="K14" s="6"/>
      <c r="L14" s="15"/>
      <c r="M14" s="22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88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1:18" s="5" customFormat="1" ht="11.25">
      <c r="A18" s="16"/>
      <c r="B18" s="105"/>
      <c r="C18" s="170"/>
      <c r="D18" s="171"/>
      <c r="E18" s="172"/>
      <c r="F18" s="22"/>
      <c r="G18" s="22"/>
      <c r="H18" s="22"/>
      <c r="I18" s="6"/>
      <c r="J18" s="6"/>
      <c r="K18" s="6"/>
      <c r="L18" s="6"/>
      <c r="M18" s="6"/>
      <c r="N18" s="6"/>
      <c r="O18" s="7"/>
      <c r="P18" s="6"/>
      <c r="Q18" s="6"/>
      <c r="R18" s="6"/>
    </row>
    <row r="19" spans="1:18" s="5" customFormat="1" ht="11.25">
      <c r="A19" s="16"/>
      <c r="B19" s="105">
        <v>1</v>
      </c>
      <c r="C19" s="173" t="s">
        <v>217</v>
      </c>
      <c r="D19" s="174">
        <v>2007</v>
      </c>
      <c r="E19" s="69" t="s">
        <v>112</v>
      </c>
      <c r="G19" s="10">
        <f>(F18+F19)/2</f>
        <v>0</v>
      </c>
      <c r="H19" s="6"/>
      <c r="I19" s="6"/>
      <c r="J19" s="6"/>
      <c r="K19" s="6"/>
      <c r="L19" s="6"/>
      <c r="M19" s="12"/>
      <c r="N19" s="12"/>
      <c r="O19" s="7"/>
      <c r="P19" s="82">
        <f>SUM(P20:P22)</f>
        <v>55.900000000000006</v>
      </c>
      <c r="Q19" s="82"/>
      <c r="R19" s="56">
        <f>F18+P19</f>
        <v>55.900000000000006</v>
      </c>
    </row>
    <row r="20" spans="1:18" s="5" customFormat="1" ht="11.25">
      <c r="A20" s="16"/>
      <c r="B20" s="105"/>
      <c r="C20" s="175"/>
      <c r="D20" s="105"/>
      <c r="E20" s="176"/>
      <c r="F20" s="6"/>
      <c r="G20" s="11" t="s">
        <v>37</v>
      </c>
      <c r="H20" s="6">
        <v>5.6</v>
      </c>
      <c r="I20" s="6">
        <v>5.5</v>
      </c>
      <c r="J20" s="6">
        <v>5.7</v>
      </c>
      <c r="K20" s="15">
        <v>5.5</v>
      </c>
      <c r="L20" s="15">
        <v>5.5</v>
      </c>
      <c r="M20" s="15">
        <f>(SUM(H20:L20)-MAX(H20:L20)-MIN(H20:L20))/3*3</f>
        <v>16.6</v>
      </c>
      <c r="N20" s="82">
        <f>M20/3</f>
        <v>5.533333333333334</v>
      </c>
      <c r="O20" s="7">
        <v>3</v>
      </c>
      <c r="P20" s="22">
        <f>N20*O20</f>
        <v>16.6</v>
      </c>
      <c r="Q20" s="82"/>
      <c r="R20" s="56"/>
    </row>
    <row r="21" spans="1:18" s="5" customFormat="1" ht="11.25">
      <c r="A21" s="16"/>
      <c r="B21" s="105"/>
      <c r="C21" s="176"/>
      <c r="D21" s="105"/>
      <c r="E21" s="176"/>
      <c r="F21" s="6"/>
      <c r="G21" s="11" t="s">
        <v>25</v>
      </c>
      <c r="H21" s="6">
        <v>5.7</v>
      </c>
      <c r="I21" s="6">
        <v>5.6</v>
      </c>
      <c r="J21" s="6">
        <v>5.6</v>
      </c>
      <c r="K21" s="15">
        <v>5.6</v>
      </c>
      <c r="L21" s="15">
        <v>5.6</v>
      </c>
      <c r="M21" s="15">
        <f>(SUM(H21:L21)-MAX(H21:L21)-MIN(H21:L21))/3*3</f>
        <v>16.800000000000004</v>
      </c>
      <c r="N21" s="82">
        <f>M21/3</f>
        <v>5.600000000000001</v>
      </c>
      <c r="O21" s="7">
        <v>4</v>
      </c>
      <c r="P21" s="22">
        <f>N21*O21</f>
        <v>22.400000000000006</v>
      </c>
      <c r="Q21" s="82"/>
      <c r="R21" s="56"/>
    </row>
    <row r="22" spans="1:18" s="5" customFormat="1" ht="11.25">
      <c r="A22" s="16"/>
      <c r="B22" s="105"/>
      <c r="C22" s="176"/>
      <c r="D22" s="105"/>
      <c r="E22" s="176"/>
      <c r="F22" s="6"/>
      <c r="G22" s="11" t="s">
        <v>23</v>
      </c>
      <c r="H22" s="6">
        <v>5.5</v>
      </c>
      <c r="I22" s="6">
        <v>5.7</v>
      </c>
      <c r="J22" s="6">
        <v>5.7</v>
      </c>
      <c r="K22" s="15">
        <v>5.5</v>
      </c>
      <c r="L22" s="15">
        <v>5.7</v>
      </c>
      <c r="M22" s="15">
        <f>(SUM(H22:L22)-MAX(H22:L22)-MIN(H22:L22))/3*3</f>
        <v>16.9</v>
      </c>
      <c r="N22" s="82">
        <f>M22/3</f>
        <v>5.633333333333333</v>
      </c>
      <c r="O22" s="7">
        <v>3</v>
      </c>
      <c r="P22" s="22">
        <f>N22*O22</f>
        <v>16.9</v>
      </c>
      <c r="Q22" s="82"/>
      <c r="R22" s="56"/>
    </row>
    <row r="23" spans="2:18" s="5" customFormat="1" ht="11.25">
      <c r="B23" s="105"/>
      <c r="C23" s="176"/>
      <c r="D23" s="176"/>
      <c r="E23" s="176"/>
      <c r="F23" s="6"/>
      <c r="G23" s="6"/>
      <c r="H23" s="6"/>
      <c r="I23" s="6"/>
      <c r="J23" s="6"/>
      <c r="K23" s="6"/>
      <c r="L23" s="6"/>
      <c r="M23" s="20"/>
      <c r="N23" s="20"/>
      <c r="O23" s="7"/>
      <c r="P23" s="22"/>
      <c r="Q23" s="99"/>
      <c r="R23" s="6"/>
    </row>
    <row r="24" spans="1:18" s="5" customFormat="1" ht="11.25">
      <c r="A24" s="16"/>
      <c r="B24" s="105"/>
      <c r="C24" s="173"/>
      <c r="D24" s="177"/>
      <c r="E24" s="69"/>
      <c r="G24" s="22"/>
      <c r="H24" s="22"/>
      <c r="I24" s="6"/>
      <c r="J24" s="6"/>
      <c r="K24" s="6"/>
      <c r="L24" s="6"/>
      <c r="M24" s="6"/>
      <c r="N24" s="6"/>
      <c r="O24" s="7"/>
      <c r="P24" s="6"/>
      <c r="Q24" s="82"/>
      <c r="R24" s="6"/>
    </row>
    <row r="25" spans="1:18" s="5" customFormat="1" ht="11.25">
      <c r="A25" s="16"/>
      <c r="B25" s="105">
        <v>2</v>
      </c>
      <c r="C25" s="178" t="s">
        <v>218</v>
      </c>
      <c r="D25" s="179">
        <v>2006</v>
      </c>
      <c r="E25" s="69" t="s">
        <v>60</v>
      </c>
      <c r="G25" s="10">
        <f>(F24+F25)/2</f>
        <v>0</v>
      </c>
      <c r="H25" s="6"/>
      <c r="I25" s="6"/>
      <c r="J25" s="6"/>
      <c r="K25" s="6"/>
      <c r="L25" s="6"/>
      <c r="M25" s="12"/>
      <c r="N25" s="12"/>
      <c r="O25" s="7"/>
      <c r="P25" s="82">
        <f>SUM(P26:P28)</f>
        <v>56.699999999999996</v>
      </c>
      <c r="Q25" s="97"/>
      <c r="R25" s="56">
        <f>F24+P25</f>
        <v>56.699999999999996</v>
      </c>
    </row>
    <row r="26" spans="1:18" s="5" customFormat="1" ht="11.25">
      <c r="A26" s="16"/>
      <c r="B26" s="105"/>
      <c r="C26" s="175"/>
      <c r="D26" s="105"/>
      <c r="E26" s="176"/>
      <c r="F26" s="6"/>
      <c r="G26" s="11" t="s">
        <v>37</v>
      </c>
      <c r="H26" s="6">
        <v>5.7</v>
      </c>
      <c r="I26" s="6">
        <v>5.6</v>
      </c>
      <c r="J26" s="6">
        <v>5.6</v>
      </c>
      <c r="K26" s="15">
        <v>5.9</v>
      </c>
      <c r="L26" s="15">
        <v>5.6</v>
      </c>
      <c r="M26" s="15">
        <f>(SUM(H26:L26)-MAX(H26:L26)-MIN(H26:L26))/3*3</f>
        <v>16.9</v>
      </c>
      <c r="N26" s="82">
        <f>M26/3</f>
        <v>5.633333333333333</v>
      </c>
      <c r="O26" s="7">
        <v>3</v>
      </c>
      <c r="P26" s="22">
        <f>N26*O26</f>
        <v>16.9</v>
      </c>
      <c r="Q26" s="82"/>
      <c r="R26" s="56"/>
    </row>
    <row r="27" spans="1:18" s="5" customFormat="1" ht="11.25">
      <c r="A27" s="16"/>
      <c r="B27" s="105"/>
      <c r="C27" s="176"/>
      <c r="D27" s="105"/>
      <c r="E27" s="176"/>
      <c r="F27" s="6"/>
      <c r="G27" s="11" t="s">
        <v>25</v>
      </c>
      <c r="H27" s="6">
        <v>5.7</v>
      </c>
      <c r="I27" s="6">
        <v>5.7</v>
      </c>
      <c r="J27" s="6">
        <v>5.7</v>
      </c>
      <c r="K27" s="15">
        <v>5.8</v>
      </c>
      <c r="L27" s="15">
        <v>5.7</v>
      </c>
      <c r="M27" s="15">
        <f>(SUM(H27:L27)-MAX(H27:L27)-MIN(H27:L27))/3*3</f>
        <v>17.1</v>
      </c>
      <c r="N27" s="82">
        <f>M27/3</f>
        <v>5.7</v>
      </c>
      <c r="O27" s="7">
        <v>4</v>
      </c>
      <c r="P27" s="22">
        <f>N27*O27</f>
        <v>22.8</v>
      </c>
      <c r="Q27" s="82"/>
      <c r="R27" s="56"/>
    </row>
    <row r="28" spans="1:18" s="5" customFormat="1" ht="11.25">
      <c r="A28" s="16"/>
      <c r="B28" s="105"/>
      <c r="C28" s="176"/>
      <c r="D28" s="105"/>
      <c r="E28" s="176"/>
      <c r="F28" s="6"/>
      <c r="G28" s="11" t="s">
        <v>23</v>
      </c>
      <c r="H28" s="6">
        <v>5.6</v>
      </c>
      <c r="I28" s="6">
        <v>5.7</v>
      </c>
      <c r="J28" s="6">
        <v>5.6</v>
      </c>
      <c r="K28" s="15">
        <v>5.9</v>
      </c>
      <c r="L28" s="15">
        <v>5.7</v>
      </c>
      <c r="M28" s="15">
        <f>(SUM(H28:L28)-MAX(H28:L28)-MIN(H28:L28))/3*3</f>
        <v>16.999999999999993</v>
      </c>
      <c r="N28" s="82">
        <f>M28/3</f>
        <v>5.666666666666664</v>
      </c>
      <c r="O28" s="7">
        <v>3</v>
      </c>
      <c r="P28" s="22">
        <f>N28*O28</f>
        <v>16.999999999999993</v>
      </c>
      <c r="Q28" s="82"/>
      <c r="R28" s="56"/>
    </row>
    <row r="29" spans="1:18" s="5" customFormat="1" ht="11.25">
      <c r="A29" s="16"/>
      <c r="B29" s="105"/>
      <c r="C29" s="170"/>
      <c r="D29" s="171"/>
      <c r="E29" s="172"/>
      <c r="F29" s="22"/>
      <c r="G29" s="22"/>
      <c r="H29" s="22"/>
      <c r="I29" s="6"/>
      <c r="J29" s="6"/>
      <c r="K29" s="6"/>
      <c r="L29" s="6"/>
      <c r="M29" s="6"/>
      <c r="N29" s="6"/>
      <c r="O29" s="7"/>
      <c r="P29" s="6"/>
      <c r="Q29" s="6"/>
      <c r="R29" s="6"/>
    </row>
    <row r="30" spans="1:18" s="5" customFormat="1" ht="11.25">
      <c r="A30" s="16"/>
      <c r="B30" s="105">
        <v>3</v>
      </c>
      <c r="C30" s="180" t="s">
        <v>219</v>
      </c>
      <c r="D30" s="181">
        <v>2006</v>
      </c>
      <c r="E30" s="180" t="s">
        <v>55</v>
      </c>
      <c r="F30" s="10"/>
      <c r="G30" s="10">
        <f>(F29+F30)/2</f>
        <v>0</v>
      </c>
      <c r="H30" s="6"/>
      <c r="I30" s="6"/>
      <c r="J30" s="6"/>
      <c r="K30" s="6"/>
      <c r="L30" s="6"/>
      <c r="M30" s="12"/>
      <c r="N30" s="12"/>
      <c r="O30" s="7"/>
      <c r="P30" s="82">
        <f>SUM(P31:P33)</f>
        <v>58.7</v>
      </c>
      <c r="Q30" s="82"/>
      <c r="R30" s="56">
        <f>F29+P30</f>
        <v>58.7</v>
      </c>
    </row>
    <row r="31" spans="1:18" s="5" customFormat="1" ht="11.25">
      <c r="A31" s="16"/>
      <c r="B31" s="105"/>
      <c r="C31" s="175"/>
      <c r="D31" s="105"/>
      <c r="E31" s="176"/>
      <c r="F31" s="6"/>
      <c r="G31" s="11" t="s">
        <v>37</v>
      </c>
      <c r="H31" s="5">
        <v>6</v>
      </c>
      <c r="I31" s="5">
        <v>6</v>
      </c>
      <c r="J31" s="5">
        <v>5.6</v>
      </c>
      <c r="K31" s="5">
        <v>5.8</v>
      </c>
      <c r="L31" s="5">
        <v>5.8</v>
      </c>
      <c r="M31" s="15">
        <f>(SUM(H31:L31)-MAX(H31:L31)-MIN(H31:L31))/3*3</f>
        <v>17.6</v>
      </c>
      <c r="N31" s="82">
        <f>M31/3</f>
        <v>5.866666666666667</v>
      </c>
      <c r="O31" s="7">
        <v>3</v>
      </c>
      <c r="P31" s="22">
        <f>N31*O31</f>
        <v>17.6</v>
      </c>
      <c r="Q31" s="82"/>
      <c r="R31" s="56"/>
    </row>
    <row r="32" spans="1:18" s="5" customFormat="1" ht="11.25">
      <c r="A32" s="16"/>
      <c r="B32" s="105"/>
      <c r="C32" s="176"/>
      <c r="D32" s="105"/>
      <c r="E32" s="176"/>
      <c r="F32" s="6"/>
      <c r="G32" s="11" t="s">
        <v>25</v>
      </c>
      <c r="H32" s="5">
        <v>6</v>
      </c>
      <c r="I32" s="5">
        <v>6</v>
      </c>
      <c r="J32" s="5">
        <v>5.6</v>
      </c>
      <c r="K32" s="5">
        <v>5.9</v>
      </c>
      <c r="L32" s="5">
        <v>5.8</v>
      </c>
      <c r="M32" s="15">
        <f>(SUM(H32:L32)-MAX(H32:L32)-MIN(H32:L32))/3*3</f>
        <v>17.700000000000003</v>
      </c>
      <c r="N32" s="82">
        <f>M32/3</f>
        <v>5.900000000000001</v>
      </c>
      <c r="O32" s="7">
        <v>4</v>
      </c>
      <c r="P32" s="22">
        <f>N32*O32</f>
        <v>23.600000000000005</v>
      </c>
      <c r="Q32" s="82"/>
      <c r="R32" s="56"/>
    </row>
    <row r="33" spans="1:18" s="5" customFormat="1" ht="11.25">
      <c r="A33" s="16"/>
      <c r="B33" s="105"/>
      <c r="C33" s="176"/>
      <c r="D33" s="105"/>
      <c r="E33" s="176"/>
      <c r="F33" s="6"/>
      <c r="G33" s="11" t="s">
        <v>23</v>
      </c>
      <c r="H33" s="5">
        <v>5.9</v>
      </c>
      <c r="I33" s="5">
        <v>6</v>
      </c>
      <c r="J33" s="5">
        <v>5.6</v>
      </c>
      <c r="K33" s="5">
        <v>5.8</v>
      </c>
      <c r="L33" s="5">
        <v>5.8</v>
      </c>
      <c r="M33" s="15">
        <f>(SUM(H33:L33)-MAX(H33:L33)-MIN(H33:L33))/3*3</f>
        <v>17.5</v>
      </c>
      <c r="N33" s="82">
        <f>M33/3</f>
        <v>5.833333333333333</v>
      </c>
      <c r="O33" s="7">
        <v>3</v>
      </c>
      <c r="P33" s="22">
        <f>N33*O33</f>
        <v>17.5</v>
      </c>
      <c r="Q33" s="82"/>
      <c r="R33" s="56"/>
    </row>
    <row r="34" spans="1:18" s="5" customFormat="1" ht="11.25">
      <c r="A34" s="16"/>
      <c r="B34" s="105"/>
      <c r="C34" s="176"/>
      <c r="D34" s="181"/>
      <c r="E34" s="176"/>
      <c r="F34" s="6"/>
      <c r="G34" s="6"/>
      <c r="H34" s="6"/>
      <c r="I34" s="6"/>
      <c r="J34" s="6"/>
      <c r="K34" s="6"/>
      <c r="L34" s="6"/>
      <c r="M34" s="20"/>
      <c r="N34" s="20"/>
      <c r="O34" s="7"/>
      <c r="P34" s="22"/>
      <c r="Q34" s="82"/>
      <c r="R34" s="56"/>
    </row>
    <row r="35" spans="1:18" ht="12.75">
      <c r="A35" s="16"/>
      <c r="B35" s="105">
        <v>4</v>
      </c>
      <c r="C35" s="173" t="s">
        <v>51</v>
      </c>
      <c r="D35" s="174">
        <v>2005</v>
      </c>
      <c r="E35" s="69" t="s">
        <v>108</v>
      </c>
      <c r="F35" s="5"/>
      <c r="G35" s="10">
        <f>(F34+F35)/2</f>
        <v>0</v>
      </c>
      <c r="H35" s="6"/>
      <c r="I35" s="6"/>
      <c r="J35" s="6"/>
      <c r="K35" s="6"/>
      <c r="L35" s="6"/>
      <c r="M35" s="12"/>
      <c r="N35" s="12"/>
      <c r="O35" s="7"/>
      <c r="P35" s="82">
        <f>SUM(P36:P38)</f>
        <v>62.400000000000006</v>
      </c>
      <c r="Q35" s="82"/>
      <c r="R35" s="56">
        <f>F34+P35</f>
        <v>62.400000000000006</v>
      </c>
    </row>
    <row r="36" spans="1:18" ht="12.75">
      <c r="A36" s="16"/>
      <c r="B36" s="105"/>
      <c r="C36" s="175"/>
      <c r="D36" s="105"/>
      <c r="E36" s="176"/>
      <c r="F36" s="6"/>
      <c r="G36" s="11" t="s">
        <v>37</v>
      </c>
      <c r="H36" s="6">
        <v>5.7</v>
      </c>
      <c r="I36" s="6">
        <v>6.7</v>
      </c>
      <c r="J36" s="6">
        <v>6</v>
      </c>
      <c r="K36" s="15">
        <v>6.1</v>
      </c>
      <c r="L36" s="15">
        <v>6.8</v>
      </c>
      <c r="M36" s="15">
        <f>(SUM(H36:L36)-MAX(H36:L36)-MIN(H36:L36))/3*3</f>
        <v>18.8</v>
      </c>
      <c r="N36" s="82">
        <f>M36/3</f>
        <v>6.266666666666667</v>
      </c>
      <c r="O36" s="7">
        <v>3</v>
      </c>
      <c r="P36" s="22">
        <f>N36*O36</f>
        <v>18.8</v>
      </c>
      <c r="Q36" s="82"/>
      <c r="R36" s="56"/>
    </row>
    <row r="37" spans="1:18" ht="12.75">
      <c r="A37" s="16"/>
      <c r="B37" s="105"/>
      <c r="C37" s="176"/>
      <c r="D37" s="105"/>
      <c r="E37" s="176"/>
      <c r="F37" s="6"/>
      <c r="G37" s="11" t="s">
        <v>25</v>
      </c>
      <c r="H37" s="6">
        <v>5.7</v>
      </c>
      <c r="I37" s="6">
        <v>6.7</v>
      </c>
      <c r="J37" s="6">
        <v>5.9</v>
      </c>
      <c r="K37" s="15">
        <v>6</v>
      </c>
      <c r="L37" s="15">
        <v>6.8</v>
      </c>
      <c r="M37" s="15">
        <f>(SUM(H37:L37)-MAX(H37:L37)-MIN(H37:L37))/3*3</f>
        <v>18.6</v>
      </c>
      <c r="N37" s="82">
        <f>M37/3</f>
        <v>6.2</v>
      </c>
      <c r="O37" s="7">
        <v>4</v>
      </c>
      <c r="P37" s="22">
        <f>N37*O37</f>
        <v>24.8</v>
      </c>
      <c r="Q37" s="82"/>
      <c r="R37" s="56"/>
    </row>
    <row r="38" spans="1:18" ht="12.75">
      <c r="A38" s="16"/>
      <c r="B38" s="105"/>
      <c r="C38" s="176"/>
      <c r="D38" s="105"/>
      <c r="E38" s="176"/>
      <c r="F38" s="6"/>
      <c r="G38" s="11" t="s">
        <v>23</v>
      </c>
      <c r="H38" s="6">
        <v>5.8</v>
      </c>
      <c r="I38" s="6">
        <v>6.8</v>
      </c>
      <c r="J38" s="6">
        <v>6</v>
      </c>
      <c r="K38" s="15">
        <v>6</v>
      </c>
      <c r="L38" s="15">
        <v>6.8</v>
      </c>
      <c r="M38" s="15">
        <f>(SUM(H38:L38)-MAX(H38:L38)-MIN(H38:L38))/3*3</f>
        <v>18.8</v>
      </c>
      <c r="N38" s="82">
        <f>M38/3</f>
        <v>6.266666666666667</v>
      </c>
      <c r="O38" s="7">
        <v>3</v>
      </c>
      <c r="P38" s="22">
        <f>N38*O38</f>
        <v>18.8</v>
      </c>
      <c r="Q38" s="82"/>
      <c r="R38" s="56"/>
    </row>
    <row r="39" spans="1:18" ht="12.75">
      <c r="A39" s="16"/>
      <c r="B39" s="105"/>
      <c r="C39" s="170"/>
      <c r="D39" s="171"/>
      <c r="E39" s="172"/>
      <c r="F39" s="22"/>
      <c r="G39" s="22"/>
      <c r="H39" s="22"/>
      <c r="I39" s="6"/>
      <c r="J39" s="6"/>
      <c r="K39" s="6"/>
      <c r="L39" s="6"/>
      <c r="M39" s="6"/>
      <c r="N39" s="6"/>
      <c r="O39" s="7"/>
      <c r="P39" s="6"/>
      <c r="Q39" s="6"/>
      <c r="R39" s="6"/>
    </row>
    <row r="40" spans="1:18" ht="12.75">
      <c r="A40" s="16"/>
      <c r="B40" s="105">
        <v>5</v>
      </c>
      <c r="C40" s="180" t="s">
        <v>67</v>
      </c>
      <c r="D40" s="181">
        <v>2005</v>
      </c>
      <c r="E40" s="180" t="s">
        <v>55</v>
      </c>
      <c r="F40" s="10"/>
      <c r="G40" s="10">
        <f>(F39+F40)/2</f>
        <v>0</v>
      </c>
      <c r="H40" s="6"/>
      <c r="I40" s="6"/>
      <c r="J40" s="6"/>
      <c r="K40" s="6"/>
      <c r="L40" s="6"/>
      <c r="M40" s="12"/>
      <c r="N40" s="12"/>
      <c r="O40" s="7"/>
      <c r="P40" s="82">
        <f>SUM(P41:P43)</f>
        <v>59.60000000000001</v>
      </c>
      <c r="Q40" s="82"/>
      <c r="R40" s="56">
        <f>F39+P40</f>
        <v>59.60000000000001</v>
      </c>
    </row>
    <row r="41" spans="1:18" ht="12.75">
      <c r="A41" s="16"/>
      <c r="B41" s="105"/>
      <c r="C41" s="175"/>
      <c r="D41" s="105"/>
      <c r="E41" s="176"/>
      <c r="F41" s="6"/>
      <c r="G41" s="11" t="s">
        <v>37</v>
      </c>
      <c r="H41" s="6">
        <v>5.6</v>
      </c>
      <c r="I41" s="6">
        <v>6.2</v>
      </c>
      <c r="J41" s="6">
        <v>5.8</v>
      </c>
      <c r="K41" s="15">
        <v>6</v>
      </c>
      <c r="L41" s="15">
        <v>6</v>
      </c>
      <c r="M41" s="15">
        <f>(SUM(H41:L41)-MAX(H41:L41)-MIN(H41:L41))/3*3</f>
        <v>17.800000000000004</v>
      </c>
      <c r="N41" s="82">
        <f>M41/3</f>
        <v>5.9333333333333345</v>
      </c>
      <c r="O41" s="7">
        <v>3</v>
      </c>
      <c r="P41" s="22">
        <f>N41*O41</f>
        <v>17.800000000000004</v>
      </c>
      <c r="Q41" s="82"/>
      <c r="R41" s="56"/>
    </row>
    <row r="42" spans="1:18" ht="12.75">
      <c r="A42" s="16"/>
      <c r="B42" s="105"/>
      <c r="C42" s="176"/>
      <c r="D42" s="105"/>
      <c r="E42" s="176"/>
      <c r="F42" s="6"/>
      <c r="G42" s="11" t="s">
        <v>25</v>
      </c>
      <c r="H42" s="6">
        <v>5.6</v>
      </c>
      <c r="I42" s="6">
        <v>6.2</v>
      </c>
      <c r="J42" s="6">
        <v>5.9</v>
      </c>
      <c r="K42" s="15">
        <v>6.1</v>
      </c>
      <c r="L42" s="15">
        <v>6</v>
      </c>
      <c r="M42" s="15">
        <f>(SUM(H42:L42)-MAX(H42:L42)-MIN(H42:L42))/3*3</f>
        <v>18.000000000000007</v>
      </c>
      <c r="N42" s="82">
        <f>M42/3</f>
        <v>6.000000000000003</v>
      </c>
      <c r="O42" s="7">
        <v>4</v>
      </c>
      <c r="P42" s="22">
        <f>N42*O42</f>
        <v>24.00000000000001</v>
      </c>
      <c r="Q42" s="82"/>
      <c r="R42" s="56"/>
    </row>
    <row r="43" spans="1:18" ht="12.75">
      <c r="A43" s="16"/>
      <c r="B43" s="105"/>
      <c r="C43" s="176"/>
      <c r="D43" s="105"/>
      <c r="E43" s="176"/>
      <c r="F43" s="6"/>
      <c r="G43" s="11" t="s">
        <v>23</v>
      </c>
      <c r="H43" s="6">
        <v>5.5</v>
      </c>
      <c r="I43" s="6">
        <v>6.3</v>
      </c>
      <c r="J43" s="6">
        <v>5.8</v>
      </c>
      <c r="K43" s="15">
        <v>6</v>
      </c>
      <c r="L43" s="15">
        <v>6</v>
      </c>
      <c r="M43" s="15">
        <f>(SUM(H43:L43)-MAX(H43:L43)-MIN(H43:L43))/3*3</f>
        <v>17.8</v>
      </c>
      <c r="N43" s="82">
        <f>M43/3</f>
        <v>5.933333333333334</v>
      </c>
      <c r="O43" s="7">
        <v>3</v>
      </c>
      <c r="P43" s="22">
        <f>N43*O43</f>
        <v>17.8</v>
      </c>
      <c r="Q43" s="82"/>
      <c r="R43" s="56"/>
    </row>
    <row r="44" spans="1:5" ht="12.75">
      <c r="A44" s="16"/>
      <c r="B44" s="104"/>
      <c r="C44" s="182"/>
      <c r="D44" s="183"/>
      <c r="E44" s="182"/>
    </row>
    <row r="45" spans="1:18" ht="12.75">
      <c r="A45" s="16"/>
      <c r="B45" s="105">
        <v>6</v>
      </c>
      <c r="C45" s="173" t="s">
        <v>220</v>
      </c>
      <c r="D45" s="174">
        <v>2007</v>
      </c>
      <c r="E45" s="69" t="s">
        <v>112</v>
      </c>
      <c r="F45" s="5"/>
      <c r="G45" s="10">
        <f>(F44+F45)/2</f>
        <v>0</v>
      </c>
      <c r="H45" s="6"/>
      <c r="I45" s="6"/>
      <c r="J45" s="6"/>
      <c r="K45" s="6"/>
      <c r="L45" s="6"/>
      <c r="M45" s="12"/>
      <c r="N45" s="12"/>
      <c r="O45" s="7"/>
      <c r="P45" s="82">
        <f>SUM(P46:P48)</f>
        <v>56.633333333333326</v>
      </c>
      <c r="Q45" s="82"/>
      <c r="R45" s="56">
        <f>F44+P45</f>
        <v>56.633333333333326</v>
      </c>
    </row>
    <row r="46" spans="1:18" ht="12.75">
      <c r="A46" s="16"/>
      <c r="B46" s="105"/>
      <c r="C46" s="175"/>
      <c r="D46" s="105"/>
      <c r="E46" s="176"/>
      <c r="F46" s="6"/>
      <c r="G46" s="11" t="s">
        <v>37</v>
      </c>
      <c r="H46" s="6">
        <v>5.7</v>
      </c>
      <c r="I46" s="6">
        <v>5.6</v>
      </c>
      <c r="J46" s="6">
        <v>6.1</v>
      </c>
      <c r="K46" s="15">
        <v>5.8</v>
      </c>
      <c r="L46" s="15">
        <v>5.5</v>
      </c>
      <c r="M46" s="15">
        <f>(SUM(H46:L46)-MAX(H46:L46)-MIN(H46:L46))/3*3</f>
        <v>17.1</v>
      </c>
      <c r="N46" s="82">
        <f>M46/3</f>
        <v>5.7</v>
      </c>
      <c r="O46" s="7">
        <v>3</v>
      </c>
      <c r="P46" s="22">
        <f>N46*O46</f>
        <v>17.1</v>
      </c>
      <c r="Q46" s="82"/>
      <c r="R46" s="56"/>
    </row>
    <row r="47" spans="1:18" ht="12.75">
      <c r="A47" s="16"/>
      <c r="B47" s="105"/>
      <c r="C47" s="176"/>
      <c r="D47" s="105"/>
      <c r="E47" s="176"/>
      <c r="F47" s="6"/>
      <c r="G47" s="11" t="s">
        <v>25</v>
      </c>
      <c r="H47" s="6">
        <v>5.6</v>
      </c>
      <c r="I47" s="6">
        <v>5.6</v>
      </c>
      <c r="J47" s="6">
        <v>6.1</v>
      </c>
      <c r="K47" s="15">
        <v>5.7</v>
      </c>
      <c r="L47" s="15">
        <v>5.4</v>
      </c>
      <c r="M47" s="15">
        <f>(SUM(H47:L47)-MAX(H47:L47)-MIN(H47:L47))/3*3</f>
        <v>16.9</v>
      </c>
      <c r="N47" s="82">
        <f>M47/3</f>
        <v>5.633333333333333</v>
      </c>
      <c r="O47" s="7">
        <v>4</v>
      </c>
      <c r="P47" s="22">
        <f>N47*O47</f>
        <v>22.53333333333333</v>
      </c>
      <c r="Q47" s="82"/>
      <c r="R47" s="56"/>
    </row>
    <row r="48" spans="2:18" ht="12.75">
      <c r="B48" s="105"/>
      <c r="C48" s="176"/>
      <c r="D48" s="105"/>
      <c r="E48" s="176"/>
      <c r="F48" s="6"/>
      <c r="G48" s="11" t="s">
        <v>23</v>
      </c>
      <c r="H48" s="6">
        <v>5.6</v>
      </c>
      <c r="I48" s="6">
        <v>5.7</v>
      </c>
      <c r="J48" s="6">
        <v>6.1</v>
      </c>
      <c r="K48" s="15">
        <v>5.7</v>
      </c>
      <c r="L48" s="15">
        <v>5.6</v>
      </c>
      <c r="M48" s="15">
        <f>(SUM(H48:L48)-MAX(H48:L48)-MIN(H48:L48))/3*3</f>
        <v>16.999999999999993</v>
      </c>
      <c r="N48" s="82">
        <f>M48/3</f>
        <v>5.666666666666664</v>
      </c>
      <c r="O48" s="7">
        <v>3</v>
      </c>
      <c r="P48" s="22">
        <f>N48*O48</f>
        <v>16.999999999999993</v>
      </c>
      <c r="Q48" s="82"/>
      <c r="R48" s="56"/>
    </row>
    <row r="49" spans="1:18" ht="12.75">
      <c r="A49" s="16"/>
      <c r="B49" s="105"/>
      <c r="C49" s="176"/>
      <c r="D49" s="176"/>
      <c r="E49" s="176"/>
      <c r="F49" s="6"/>
      <c r="G49" s="6"/>
      <c r="H49" s="6"/>
      <c r="I49" s="6"/>
      <c r="J49" s="6"/>
      <c r="K49" s="6"/>
      <c r="L49" s="6"/>
      <c r="M49" s="20"/>
      <c r="N49" s="20"/>
      <c r="O49" s="7"/>
      <c r="P49" s="22"/>
      <c r="Q49" s="99"/>
      <c r="R49" s="6"/>
    </row>
    <row r="50" spans="1:18" ht="12.75">
      <c r="A50" s="16"/>
      <c r="B50" s="105"/>
      <c r="C50" s="173"/>
      <c r="D50" s="177"/>
      <c r="E50" s="69"/>
      <c r="F50" s="5"/>
      <c r="G50" s="22"/>
      <c r="H50" s="22"/>
      <c r="I50" s="6"/>
      <c r="J50" s="6"/>
      <c r="K50" s="6"/>
      <c r="L50" s="6"/>
      <c r="M50" s="6"/>
      <c r="N50" s="6"/>
      <c r="O50" s="7"/>
      <c r="P50" s="6"/>
      <c r="Q50" s="82"/>
      <c r="R50" s="6"/>
    </row>
    <row r="51" spans="1:18" ht="12.75">
      <c r="A51" s="16"/>
      <c r="B51" s="105">
        <v>7</v>
      </c>
      <c r="C51" s="178" t="s">
        <v>221</v>
      </c>
      <c r="D51" s="179">
        <v>2007</v>
      </c>
      <c r="E51" s="69" t="s">
        <v>116</v>
      </c>
      <c r="F51" s="5"/>
      <c r="G51" s="10">
        <f>(F50+F51)/2</f>
        <v>0</v>
      </c>
      <c r="H51" s="6"/>
      <c r="I51" s="6"/>
      <c r="J51" s="6"/>
      <c r="K51" s="6"/>
      <c r="L51" s="6"/>
      <c r="M51" s="12"/>
      <c r="N51" s="12"/>
      <c r="O51" s="7"/>
      <c r="P51" s="82">
        <f>SUM(P52:P54)</f>
        <v>61.23333333333334</v>
      </c>
      <c r="Q51" s="97"/>
      <c r="R51" s="56">
        <f>F50+P51</f>
        <v>61.23333333333334</v>
      </c>
    </row>
    <row r="52" spans="1:18" ht="12.75">
      <c r="A52" s="16"/>
      <c r="B52" s="105"/>
      <c r="C52" s="175"/>
      <c r="D52" s="105"/>
      <c r="E52" s="176"/>
      <c r="F52" s="6"/>
      <c r="G52" s="11" t="s">
        <v>37</v>
      </c>
      <c r="H52" s="6">
        <v>6.1</v>
      </c>
      <c r="I52" s="6">
        <v>6.1</v>
      </c>
      <c r="J52" s="15">
        <v>6</v>
      </c>
      <c r="K52" s="6">
        <v>6.3</v>
      </c>
      <c r="L52" s="15">
        <v>6.1</v>
      </c>
      <c r="M52" s="15">
        <f>(SUM(H52:L52)-MAX(H52:L52)-MIN(H52:L52))/3*3</f>
        <v>18.3</v>
      </c>
      <c r="N52" s="82">
        <f>M52/3</f>
        <v>6.1000000000000005</v>
      </c>
      <c r="O52" s="7">
        <v>3</v>
      </c>
      <c r="P52" s="22">
        <f>N52*O52</f>
        <v>18.3</v>
      </c>
      <c r="Q52" s="82"/>
      <c r="R52" s="56"/>
    </row>
    <row r="53" spans="1:18" ht="12.75">
      <c r="A53" s="5"/>
      <c r="B53" s="105"/>
      <c r="C53" s="176"/>
      <c r="D53" s="105"/>
      <c r="E53" s="176"/>
      <c r="F53" s="6"/>
      <c r="G53" s="11" t="s">
        <v>25</v>
      </c>
      <c r="H53" s="6">
        <v>6.2</v>
      </c>
      <c r="I53" s="6">
        <v>6.1</v>
      </c>
      <c r="J53" s="15">
        <v>6</v>
      </c>
      <c r="K53" s="6">
        <v>6.4</v>
      </c>
      <c r="L53" s="15">
        <v>6.1</v>
      </c>
      <c r="M53" s="15">
        <f>(SUM(H53:L53)-MAX(H53:L53)-MIN(H53:L53))/3*3</f>
        <v>18.400000000000006</v>
      </c>
      <c r="N53" s="82">
        <f>M53/3</f>
        <v>6.1333333333333355</v>
      </c>
      <c r="O53" s="7">
        <v>4</v>
      </c>
      <c r="P53" s="22">
        <f>N53*O53</f>
        <v>24.533333333333342</v>
      </c>
      <c r="Q53" s="82"/>
      <c r="R53" s="56"/>
    </row>
    <row r="54" spans="1:18" ht="12.75">
      <c r="A54" s="16"/>
      <c r="B54" s="105"/>
      <c r="C54" s="176"/>
      <c r="D54" s="105"/>
      <c r="E54" s="176"/>
      <c r="F54" s="6"/>
      <c r="G54" s="11" t="s">
        <v>23</v>
      </c>
      <c r="H54" s="6">
        <v>6</v>
      </c>
      <c r="I54" s="6">
        <v>6.2</v>
      </c>
      <c r="J54" s="15">
        <v>6</v>
      </c>
      <c r="K54" s="6">
        <v>6.3</v>
      </c>
      <c r="L54" s="15">
        <v>6.2</v>
      </c>
      <c r="M54" s="15">
        <f>(SUM(H54:L54)-MAX(H54:L54)-MIN(H54:L54))/3*3</f>
        <v>18.4</v>
      </c>
      <c r="N54" s="82">
        <f>M54/3</f>
        <v>6.133333333333333</v>
      </c>
      <c r="O54" s="7">
        <v>3</v>
      </c>
      <c r="P54" s="22">
        <f>N54*O54</f>
        <v>18.4</v>
      </c>
      <c r="Q54" s="82"/>
      <c r="R54" s="56"/>
    </row>
    <row r="55" spans="1:18" ht="12.75">
      <c r="A55" s="16"/>
      <c r="B55" s="105"/>
      <c r="C55" s="170"/>
      <c r="D55" s="171"/>
      <c r="E55" s="172"/>
      <c r="F55" s="22"/>
      <c r="G55" s="22"/>
      <c r="H55" s="22"/>
      <c r="I55" s="6"/>
      <c r="J55" s="6"/>
      <c r="K55" s="6"/>
      <c r="L55" s="6"/>
      <c r="M55" s="6"/>
      <c r="N55" s="6"/>
      <c r="O55" s="7"/>
      <c r="P55" s="6"/>
      <c r="Q55" s="6"/>
      <c r="R55" s="6"/>
    </row>
    <row r="56" spans="1:18" ht="12.75">
      <c r="A56" s="16"/>
      <c r="B56" s="105">
        <v>8</v>
      </c>
      <c r="C56" s="180" t="s">
        <v>222</v>
      </c>
      <c r="D56" s="181">
        <v>2007</v>
      </c>
      <c r="E56" s="180" t="s">
        <v>116</v>
      </c>
      <c r="F56" s="10"/>
      <c r="G56" s="10">
        <f>(F55+F56)/2</f>
        <v>0</v>
      </c>
      <c r="H56" s="6"/>
      <c r="I56" s="6"/>
      <c r="J56" s="6"/>
      <c r="K56" s="6"/>
      <c r="L56" s="6"/>
      <c r="M56" s="12"/>
      <c r="N56" s="12"/>
      <c r="O56" s="7"/>
      <c r="P56" s="82">
        <f>SUM(P57:P59)</f>
        <v>62.13333333333334</v>
      </c>
      <c r="Q56" s="82"/>
      <c r="R56" s="56">
        <f>F55+P56</f>
        <v>62.13333333333334</v>
      </c>
    </row>
    <row r="57" spans="1:18" ht="12.75">
      <c r="A57" s="16"/>
      <c r="B57" s="105"/>
      <c r="C57" s="175"/>
      <c r="D57" s="105"/>
      <c r="E57" s="176"/>
      <c r="F57" s="6"/>
      <c r="G57" s="11" t="s">
        <v>37</v>
      </c>
      <c r="H57" s="19">
        <v>6.2</v>
      </c>
      <c r="I57" s="19">
        <v>6.1</v>
      </c>
      <c r="J57" s="19">
        <v>6.3</v>
      </c>
      <c r="K57" s="19">
        <v>6.2</v>
      </c>
      <c r="L57" s="19">
        <v>6</v>
      </c>
      <c r="M57" s="15">
        <f>(SUM(H57:L57)-MAX(H57:L57)-MIN(H57:L57))/3*3</f>
        <v>18.5</v>
      </c>
      <c r="N57" s="82">
        <f>M57/3</f>
        <v>6.166666666666667</v>
      </c>
      <c r="O57" s="7">
        <v>3</v>
      </c>
      <c r="P57" s="22">
        <f>N57*O57</f>
        <v>18.5</v>
      </c>
      <c r="Q57" s="82"/>
      <c r="R57" s="56"/>
    </row>
    <row r="58" spans="1:18" ht="12.75">
      <c r="A58" s="16"/>
      <c r="B58" s="105"/>
      <c r="C58" s="176"/>
      <c r="D58" s="105"/>
      <c r="E58" s="176"/>
      <c r="F58" s="6"/>
      <c r="G58" s="11" t="s">
        <v>25</v>
      </c>
      <c r="H58" s="19">
        <v>6.2</v>
      </c>
      <c r="I58" s="19">
        <v>6.2</v>
      </c>
      <c r="J58" s="19">
        <v>6.3</v>
      </c>
      <c r="K58" s="19">
        <v>6.4</v>
      </c>
      <c r="L58" s="19">
        <v>6.1</v>
      </c>
      <c r="M58" s="15">
        <f>(SUM(H58:L58)-MAX(H58:L58)-MIN(H58:L58))/3*3</f>
        <v>18.700000000000003</v>
      </c>
      <c r="N58" s="82">
        <f>M58/3</f>
        <v>6.233333333333334</v>
      </c>
      <c r="O58" s="7">
        <v>4</v>
      </c>
      <c r="P58" s="22">
        <f>N58*O58</f>
        <v>24.933333333333337</v>
      </c>
      <c r="Q58" s="82"/>
      <c r="R58" s="56"/>
    </row>
    <row r="59" spans="1:18" ht="12.75">
      <c r="A59" s="16"/>
      <c r="B59" s="105"/>
      <c r="C59" s="176"/>
      <c r="D59" s="105"/>
      <c r="E59" s="176"/>
      <c r="F59" s="6"/>
      <c r="G59" s="11" t="s">
        <v>23</v>
      </c>
      <c r="H59" s="19">
        <v>6.2</v>
      </c>
      <c r="I59" s="19">
        <v>6.3</v>
      </c>
      <c r="J59" s="19">
        <v>6.2</v>
      </c>
      <c r="K59" s="19">
        <v>6.3</v>
      </c>
      <c r="L59" s="19">
        <v>5.8</v>
      </c>
      <c r="M59" s="15">
        <f>(SUM(H59:L59)-MAX(H59:L59)-MIN(H59:L59))/3*3</f>
        <v>18.7</v>
      </c>
      <c r="N59" s="82">
        <f>M59/3</f>
        <v>6.233333333333333</v>
      </c>
      <c r="O59" s="7">
        <v>3</v>
      </c>
      <c r="P59" s="22">
        <f>N59*O59</f>
        <v>18.7</v>
      </c>
      <c r="Q59" s="82"/>
      <c r="R59" s="56"/>
    </row>
    <row r="60" spans="1:5" ht="12.75">
      <c r="A60" s="16"/>
      <c r="B60" s="104"/>
      <c r="C60" s="182"/>
      <c r="D60" s="183"/>
      <c r="E60" s="182"/>
    </row>
    <row r="61" spans="1:18" ht="12.75">
      <c r="A61" s="16"/>
      <c r="B61" s="105">
        <v>9</v>
      </c>
      <c r="C61" s="173" t="s">
        <v>223</v>
      </c>
      <c r="D61" s="174">
        <v>2006</v>
      </c>
      <c r="E61" s="69" t="s">
        <v>108</v>
      </c>
      <c r="F61" s="5"/>
      <c r="G61" s="10">
        <f>(F60+F61)/2</f>
        <v>0</v>
      </c>
      <c r="H61" s="6"/>
      <c r="I61" s="6"/>
      <c r="J61" s="6"/>
      <c r="K61" s="6"/>
      <c r="L61" s="6"/>
      <c r="M61" s="12"/>
      <c r="N61" s="12"/>
      <c r="O61" s="7"/>
      <c r="P61" s="82">
        <f>SUM(P62:P64)</f>
        <v>63.400000000000006</v>
      </c>
      <c r="Q61" s="82"/>
      <c r="R61" s="56">
        <f>F60+P61</f>
        <v>63.400000000000006</v>
      </c>
    </row>
    <row r="62" spans="1:18" ht="12.75">
      <c r="A62" s="16"/>
      <c r="B62" s="105"/>
      <c r="C62" s="175"/>
      <c r="D62" s="105"/>
      <c r="E62" s="176"/>
      <c r="F62" s="6"/>
      <c r="G62" s="11" t="s">
        <v>37</v>
      </c>
      <c r="H62" s="6">
        <v>5.8</v>
      </c>
      <c r="I62" s="6">
        <v>6.5</v>
      </c>
      <c r="J62" s="6">
        <v>6.4</v>
      </c>
      <c r="K62" s="15">
        <v>6.1</v>
      </c>
      <c r="L62" s="15">
        <v>6.9</v>
      </c>
      <c r="M62" s="15">
        <f>(SUM(H62:L62)-MAX(H62:L62)-MIN(H62:L62))/3*3</f>
        <v>19.000000000000004</v>
      </c>
      <c r="N62" s="82">
        <f>M62/3</f>
        <v>6.333333333333335</v>
      </c>
      <c r="O62" s="7">
        <v>3</v>
      </c>
      <c r="P62" s="22">
        <f>N62*O62</f>
        <v>19.000000000000004</v>
      </c>
      <c r="Q62" s="82"/>
      <c r="R62" s="56"/>
    </row>
    <row r="63" spans="1:18" ht="12.75">
      <c r="A63" s="16"/>
      <c r="B63" s="105"/>
      <c r="C63" s="176"/>
      <c r="D63" s="105"/>
      <c r="E63" s="176"/>
      <c r="F63" s="6"/>
      <c r="G63" s="11" t="s">
        <v>25</v>
      </c>
      <c r="H63" s="6">
        <v>5.8</v>
      </c>
      <c r="I63" s="6">
        <v>6.4</v>
      </c>
      <c r="J63" s="6">
        <v>6.5</v>
      </c>
      <c r="K63" s="15">
        <v>6</v>
      </c>
      <c r="L63" s="15">
        <v>6.8</v>
      </c>
      <c r="M63" s="15">
        <f>(SUM(H63:L63)-MAX(H63:L63)-MIN(H63:L63))/3*3</f>
        <v>18.9</v>
      </c>
      <c r="N63" s="82">
        <f>M63/3</f>
        <v>6.3</v>
      </c>
      <c r="O63" s="7">
        <v>4</v>
      </c>
      <c r="P63" s="22">
        <f>N63*O63</f>
        <v>25.2</v>
      </c>
      <c r="Q63" s="82"/>
      <c r="R63" s="56"/>
    </row>
    <row r="64" spans="2:18" ht="12.75">
      <c r="B64" s="105"/>
      <c r="C64" s="176"/>
      <c r="D64" s="105"/>
      <c r="E64" s="176"/>
      <c r="F64" s="6"/>
      <c r="G64" s="11" t="s">
        <v>23</v>
      </c>
      <c r="H64" s="6">
        <v>5.9</v>
      </c>
      <c r="I64" s="6">
        <v>6.5</v>
      </c>
      <c r="J64" s="6">
        <v>6.4</v>
      </c>
      <c r="K64" s="15">
        <v>6.3</v>
      </c>
      <c r="L64" s="15">
        <v>6.9</v>
      </c>
      <c r="M64" s="15">
        <f>(SUM(H64:L64)-MAX(H64:L64)-MIN(H64:L64))/3*3</f>
        <v>19.200000000000003</v>
      </c>
      <c r="N64" s="82">
        <f>M64/3</f>
        <v>6.400000000000001</v>
      </c>
      <c r="O64" s="7">
        <v>3</v>
      </c>
      <c r="P64" s="22">
        <f>N64*O64</f>
        <v>19.200000000000003</v>
      </c>
      <c r="Q64" s="82"/>
      <c r="R64" s="56"/>
    </row>
    <row r="65" spans="1:18" ht="12.75">
      <c r="A65" s="16"/>
      <c r="B65" s="105"/>
      <c r="C65" s="176"/>
      <c r="D65" s="176"/>
      <c r="E65" s="176"/>
      <c r="F65" s="6"/>
      <c r="G65" s="6"/>
      <c r="H65" s="6"/>
      <c r="I65" s="6"/>
      <c r="J65" s="6"/>
      <c r="K65" s="6"/>
      <c r="L65" s="6"/>
      <c r="M65" s="20"/>
      <c r="N65" s="20"/>
      <c r="O65" s="7"/>
      <c r="P65" s="22"/>
      <c r="Q65" s="99"/>
      <c r="R65" s="6"/>
    </row>
    <row r="66" spans="1:18" ht="12.75">
      <c r="A66" s="16"/>
      <c r="B66" s="105"/>
      <c r="C66" s="173"/>
      <c r="D66" s="177"/>
      <c r="E66" s="69"/>
      <c r="F66" s="5"/>
      <c r="G66" s="22"/>
      <c r="H66" s="22"/>
      <c r="I66" s="6"/>
      <c r="J66" s="6"/>
      <c r="K66" s="6"/>
      <c r="L66" s="6"/>
      <c r="M66" s="6"/>
      <c r="N66" s="6"/>
      <c r="O66" s="7"/>
      <c r="P66" s="6"/>
      <c r="Q66" s="82"/>
      <c r="R66" s="6"/>
    </row>
    <row r="67" spans="1:18" ht="12.75">
      <c r="A67" s="16"/>
      <c r="B67" s="105">
        <v>10</v>
      </c>
      <c r="C67" s="178" t="s">
        <v>224</v>
      </c>
      <c r="D67" s="179">
        <v>2005</v>
      </c>
      <c r="E67" s="69" t="s">
        <v>55</v>
      </c>
      <c r="F67" s="5"/>
      <c r="G67" s="10">
        <f>(F66+F67)/2</f>
        <v>0</v>
      </c>
      <c r="H67" s="6"/>
      <c r="I67" s="6"/>
      <c r="J67" s="6"/>
      <c r="K67" s="6"/>
      <c r="L67" s="6"/>
      <c r="M67" s="12"/>
      <c r="N67" s="12"/>
      <c r="O67" s="7"/>
      <c r="P67" s="82">
        <f>SUM(P68:P70)</f>
        <v>62.900000000000006</v>
      </c>
      <c r="Q67" s="97"/>
      <c r="R67" s="56">
        <f>F66+P67</f>
        <v>62.900000000000006</v>
      </c>
    </row>
    <row r="68" spans="1:18" ht="12.75">
      <c r="A68" s="16"/>
      <c r="B68" s="105"/>
      <c r="C68" s="175"/>
      <c r="D68" s="105"/>
      <c r="E68" s="176"/>
      <c r="F68" s="6"/>
      <c r="G68" s="11" t="s">
        <v>37</v>
      </c>
      <c r="H68" s="6">
        <v>6.2</v>
      </c>
      <c r="I68" s="6">
        <v>6.7</v>
      </c>
      <c r="J68" s="6">
        <v>6.2</v>
      </c>
      <c r="K68" s="15">
        <v>6.4</v>
      </c>
      <c r="L68" s="15">
        <v>6.3</v>
      </c>
      <c r="M68" s="15">
        <f>(SUM(H68:L68)-MAX(H68:L68)-MIN(H68:L68))/3*3</f>
        <v>18.900000000000002</v>
      </c>
      <c r="N68" s="82">
        <f>M68/3</f>
        <v>6.300000000000001</v>
      </c>
      <c r="O68" s="7">
        <v>3</v>
      </c>
      <c r="P68" s="22">
        <f>N68*O68</f>
        <v>18.900000000000002</v>
      </c>
      <c r="Q68" s="82"/>
      <c r="R68" s="56"/>
    </row>
    <row r="69" spans="1:18" ht="12.75">
      <c r="A69" s="5"/>
      <c r="B69" s="105"/>
      <c r="C69" s="176"/>
      <c r="D69" s="105"/>
      <c r="E69" s="176"/>
      <c r="F69" s="6"/>
      <c r="G69" s="11" t="s">
        <v>25</v>
      </c>
      <c r="H69" s="6">
        <v>6.3</v>
      </c>
      <c r="I69" s="6">
        <v>6.7</v>
      </c>
      <c r="J69" s="6">
        <v>6.3</v>
      </c>
      <c r="K69" s="15">
        <v>6.3</v>
      </c>
      <c r="L69" s="15">
        <v>6.2</v>
      </c>
      <c r="M69" s="15">
        <f>(SUM(H69:L69)-MAX(H69:L69)-MIN(H69:L69))/3*3</f>
        <v>18.900000000000002</v>
      </c>
      <c r="N69" s="82">
        <f>M69/3</f>
        <v>6.300000000000001</v>
      </c>
      <c r="O69" s="7">
        <v>4</v>
      </c>
      <c r="P69" s="22">
        <f>N69*O69</f>
        <v>25.200000000000003</v>
      </c>
      <c r="Q69" s="82"/>
      <c r="R69" s="56"/>
    </row>
    <row r="70" spans="1:18" ht="12.75">
      <c r="A70" s="16"/>
      <c r="B70" s="105"/>
      <c r="C70" s="176"/>
      <c r="D70" s="105"/>
      <c r="E70" s="176"/>
      <c r="F70" s="6"/>
      <c r="G70" s="11" t="s">
        <v>23</v>
      </c>
      <c r="H70" s="6">
        <v>6.3</v>
      </c>
      <c r="I70" s="6">
        <v>6.7</v>
      </c>
      <c r="J70" s="6">
        <v>6.2</v>
      </c>
      <c r="K70" s="15">
        <v>6.2</v>
      </c>
      <c r="L70" s="15">
        <v>6.3</v>
      </c>
      <c r="M70" s="15">
        <f>(SUM(H70:L70)-MAX(H70:L70)-MIN(H70:L70))/3*3</f>
        <v>18.8</v>
      </c>
      <c r="N70" s="82">
        <f>M70/3</f>
        <v>6.266666666666667</v>
      </c>
      <c r="O70" s="7">
        <v>3</v>
      </c>
      <c r="P70" s="22">
        <f>N70*O70</f>
        <v>18.8</v>
      </c>
      <c r="Q70" s="82"/>
      <c r="R70" s="56"/>
    </row>
    <row r="71" spans="1:18" ht="12.75">
      <c r="A71" s="16"/>
      <c r="B71" s="105"/>
      <c r="C71" s="170"/>
      <c r="D71" s="171"/>
      <c r="E71" s="172"/>
      <c r="F71" s="22"/>
      <c r="G71" s="22"/>
      <c r="H71" s="22"/>
      <c r="I71" s="6"/>
      <c r="J71" s="6"/>
      <c r="K71" s="6"/>
      <c r="L71" s="6"/>
      <c r="M71" s="6"/>
      <c r="N71" s="6"/>
      <c r="O71" s="7"/>
      <c r="P71" s="6"/>
      <c r="Q71" s="6"/>
      <c r="R71" s="6"/>
    </row>
    <row r="72" spans="1:18" ht="12.75">
      <c r="A72" s="16"/>
      <c r="B72" s="105">
        <v>11</v>
      </c>
      <c r="C72" s="180" t="s">
        <v>111</v>
      </c>
      <c r="D72" s="181">
        <v>2006</v>
      </c>
      <c r="E72" s="180" t="s">
        <v>112</v>
      </c>
      <c r="F72" s="10"/>
      <c r="G72" s="10">
        <f>(F71+F72)/2</f>
        <v>0</v>
      </c>
      <c r="H72" s="6"/>
      <c r="I72" s="6"/>
      <c r="J72" s="6"/>
      <c r="K72" s="6"/>
      <c r="L72" s="6"/>
      <c r="M72" s="12"/>
      <c r="N72" s="12"/>
      <c r="O72" s="7"/>
      <c r="P72" s="82">
        <f>SUM(P73:P75)</f>
        <v>61.033333333333346</v>
      </c>
      <c r="Q72" s="82"/>
      <c r="R72" s="56">
        <f>F71+P72</f>
        <v>61.033333333333346</v>
      </c>
    </row>
    <row r="73" spans="1:18" ht="12.75">
      <c r="A73" s="16"/>
      <c r="B73" s="105"/>
      <c r="C73" s="175"/>
      <c r="D73" s="105"/>
      <c r="E73" s="176"/>
      <c r="F73" s="6"/>
      <c r="G73" s="11" t="s">
        <v>37</v>
      </c>
      <c r="H73" s="6">
        <v>6.1</v>
      </c>
      <c r="I73" s="6">
        <v>6</v>
      </c>
      <c r="J73" s="6">
        <v>6.5</v>
      </c>
      <c r="K73" s="15">
        <v>5.7</v>
      </c>
      <c r="L73" s="15">
        <v>6.2</v>
      </c>
      <c r="M73" s="15">
        <f>(SUM(H73:L73)-MAX(H73:L73)-MIN(H73:L73))/3*3</f>
        <v>18.3</v>
      </c>
      <c r="N73" s="82">
        <f>M73/3</f>
        <v>6.1000000000000005</v>
      </c>
      <c r="O73" s="7">
        <v>3</v>
      </c>
      <c r="P73" s="22">
        <f>N73*O73</f>
        <v>18.3</v>
      </c>
      <c r="Q73" s="82"/>
      <c r="R73" s="56"/>
    </row>
    <row r="74" spans="1:18" ht="12.75">
      <c r="A74" s="16"/>
      <c r="B74" s="105"/>
      <c r="C74" s="176"/>
      <c r="D74" s="105"/>
      <c r="E74" s="176"/>
      <c r="F74" s="6"/>
      <c r="G74" s="11" t="s">
        <v>25</v>
      </c>
      <c r="H74" s="6">
        <v>6</v>
      </c>
      <c r="I74" s="6">
        <v>6.1</v>
      </c>
      <c r="J74" s="6">
        <v>6.5</v>
      </c>
      <c r="K74" s="15">
        <v>5.6</v>
      </c>
      <c r="L74" s="15">
        <v>6.3</v>
      </c>
      <c r="M74" s="15">
        <f>(SUM(H74:L74)-MAX(H74:L74)-MIN(H74:L74))/3*3</f>
        <v>18.400000000000006</v>
      </c>
      <c r="N74" s="82">
        <f>M74/3</f>
        <v>6.1333333333333355</v>
      </c>
      <c r="O74" s="7">
        <v>4</v>
      </c>
      <c r="P74" s="22">
        <f>N74*O74</f>
        <v>24.533333333333342</v>
      </c>
      <c r="Q74" s="82"/>
      <c r="R74" s="56"/>
    </row>
    <row r="75" spans="1:18" ht="12.75">
      <c r="A75" s="16"/>
      <c r="B75" s="105"/>
      <c r="C75" s="176"/>
      <c r="D75" s="105"/>
      <c r="E75" s="176"/>
      <c r="F75" s="6"/>
      <c r="G75" s="11" t="s">
        <v>23</v>
      </c>
      <c r="H75" s="6">
        <v>6</v>
      </c>
      <c r="I75" s="6">
        <v>6.1</v>
      </c>
      <c r="J75" s="6">
        <v>6.5</v>
      </c>
      <c r="K75" s="15">
        <v>5.8</v>
      </c>
      <c r="L75" s="15">
        <v>6.1</v>
      </c>
      <c r="M75" s="15">
        <f>(SUM(H75:L75)-MAX(H75:L75)-MIN(H75:L75))/3*3</f>
        <v>18.2</v>
      </c>
      <c r="N75" s="82">
        <f>M75/3</f>
        <v>6.066666666666666</v>
      </c>
      <c r="O75" s="7">
        <v>3</v>
      </c>
      <c r="P75" s="22">
        <f>N75*O75</f>
        <v>18.2</v>
      </c>
      <c r="Q75" s="82"/>
      <c r="R75" s="56"/>
    </row>
    <row r="76" spans="1:5" ht="12.75">
      <c r="A76" s="16"/>
      <c r="B76" s="104"/>
      <c r="C76" s="182"/>
      <c r="D76" s="183"/>
      <c r="E76" s="182"/>
    </row>
    <row r="77" spans="1:18" ht="12.75">
      <c r="A77" s="16"/>
      <c r="B77" s="105">
        <v>12</v>
      </c>
      <c r="C77" s="173" t="s">
        <v>225</v>
      </c>
      <c r="D77" s="174">
        <v>2008</v>
      </c>
      <c r="E77" s="69" t="s">
        <v>116</v>
      </c>
      <c r="F77" s="5"/>
      <c r="G77" s="10">
        <f>(F76+F77)/2</f>
        <v>0</v>
      </c>
      <c r="H77" s="6"/>
      <c r="I77" s="6"/>
      <c r="J77" s="6"/>
      <c r="K77" s="6"/>
      <c r="L77" s="6"/>
      <c r="M77" s="12"/>
      <c r="N77" s="12"/>
      <c r="O77" s="7"/>
      <c r="P77" s="82">
        <f>SUM(P78:P80)</f>
        <v>63.46666666666668</v>
      </c>
      <c r="Q77" s="82"/>
      <c r="R77" s="56">
        <f>F76+P77</f>
        <v>63.46666666666668</v>
      </c>
    </row>
    <row r="78" spans="1:18" ht="12.75">
      <c r="A78" s="16"/>
      <c r="B78" s="105"/>
      <c r="C78" s="175"/>
      <c r="D78" s="105"/>
      <c r="E78" s="176"/>
      <c r="F78" s="6"/>
      <c r="G78" s="11" t="s">
        <v>37</v>
      </c>
      <c r="H78" s="6">
        <v>6.3</v>
      </c>
      <c r="I78" s="6">
        <v>6.4</v>
      </c>
      <c r="J78" s="6">
        <v>6.4</v>
      </c>
      <c r="K78" s="15">
        <v>6.2</v>
      </c>
      <c r="L78" s="15">
        <v>5.8</v>
      </c>
      <c r="M78" s="15">
        <f>(SUM(H78:L78)-MAX(H78:L78)-MIN(H78:L78))/3*3</f>
        <v>18.900000000000002</v>
      </c>
      <c r="N78" s="82">
        <f>M78/3</f>
        <v>6.300000000000001</v>
      </c>
      <c r="O78" s="7">
        <v>3</v>
      </c>
      <c r="P78" s="22">
        <f>N78*O78</f>
        <v>18.900000000000002</v>
      </c>
      <c r="Q78" s="82"/>
      <c r="R78" s="56"/>
    </row>
    <row r="79" spans="1:18" ht="12.75">
      <c r="A79" s="16"/>
      <c r="B79" s="105"/>
      <c r="C79" s="176"/>
      <c r="D79" s="105"/>
      <c r="E79" s="176"/>
      <c r="F79" s="6"/>
      <c r="G79" s="11" t="s">
        <v>25</v>
      </c>
      <c r="H79" s="6">
        <v>6.4</v>
      </c>
      <c r="I79" s="6">
        <v>6.4</v>
      </c>
      <c r="J79" s="6">
        <v>6.4</v>
      </c>
      <c r="K79" s="15">
        <v>6.3</v>
      </c>
      <c r="L79" s="15">
        <v>5.9</v>
      </c>
      <c r="M79" s="15">
        <f>(SUM(H79:L79)-MAX(H79:L79)-MIN(H79:L79))/3*3</f>
        <v>19.10000000000001</v>
      </c>
      <c r="N79" s="82">
        <f>M79/3</f>
        <v>6.36666666666667</v>
      </c>
      <c r="O79" s="7">
        <v>4</v>
      </c>
      <c r="P79" s="22">
        <f>N79*O79</f>
        <v>25.46666666666668</v>
      </c>
      <c r="Q79" s="82"/>
      <c r="R79" s="56"/>
    </row>
    <row r="80" spans="2:18" ht="12.75">
      <c r="B80" s="105"/>
      <c r="C80" s="176"/>
      <c r="D80" s="105"/>
      <c r="E80" s="176"/>
      <c r="F80" s="6"/>
      <c r="G80" s="11" t="s">
        <v>23</v>
      </c>
      <c r="H80" s="6">
        <v>6.4</v>
      </c>
      <c r="I80" s="6">
        <v>6.4</v>
      </c>
      <c r="J80" s="6">
        <v>6.3</v>
      </c>
      <c r="K80" s="15">
        <v>6.4</v>
      </c>
      <c r="L80" s="15">
        <v>6</v>
      </c>
      <c r="M80" s="15">
        <f>(SUM(H80:L80)-MAX(H80:L80)-MIN(H80:L80))/3*3</f>
        <v>19.1</v>
      </c>
      <c r="N80" s="82">
        <f>M80/3</f>
        <v>6.366666666666667</v>
      </c>
      <c r="O80" s="7">
        <v>3</v>
      </c>
      <c r="P80" s="22">
        <f>N80*O80</f>
        <v>19.1</v>
      </c>
      <c r="Q80" s="82"/>
      <c r="R80" s="56"/>
    </row>
    <row r="81" spans="1:18" ht="12.75">
      <c r="A81" s="16"/>
      <c r="B81" s="105"/>
      <c r="C81" s="176"/>
      <c r="D81" s="176"/>
      <c r="E81" s="176"/>
      <c r="F81" s="6"/>
      <c r="G81" s="6"/>
      <c r="H81" s="6"/>
      <c r="I81" s="6"/>
      <c r="J81" s="6"/>
      <c r="K81" s="6"/>
      <c r="L81" s="6"/>
      <c r="M81" s="20"/>
      <c r="N81" s="20"/>
      <c r="O81" s="7"/>
      <c r="P81" s="22"/>
      <c r="Q81" s="99"/>
      <c r="R81" s="6"/>
    </row>
    <row r="82" spans="1:18" ht="12.75">
      <c r="A82" s="16"/>
      <c r="B82" s="105"/>
      <c r="C82" s="173"/>
      <c r="D82" s="177"/>
      <c r="E82" s="69"/>
      <c r="F82" s="5"/>
      <c r="G82" s="22"/>
      <c r="H82" s="22"/>
      <c r="I82" s="6"/>
      <c r="J82" s="6"/>
      <c r="K82" s="6"/>
      <c r="L82" s="6"/>
      <c r="M82" s="6"/>
      <c r="N82" s="6"/>
      <c r="O82" s="7"/>
      <c r="P82" s="6"/>
      <c r="Q82" s="82"/>
      <c r="R82" s="6"/>
    </row>
    <row r="83" spans="1:18" ht="12.75">
      <c r="A83" s="16"/>
      <c r="B83" s="105">
        <v>13</v>
      </c>
      <c r="C83" s="178" t="s">
        <v>52</v>
      </c>
      <c r="D83" s="179">
        <v>2006</v>
      </c>
      <c r="E83" s="69" t="s">
        <v>108</v>
      </c>
      <c r="F83" s="5"/>
      <c r="G83" s="10">
        <f>(F82+F83)/2</f>
        <v>0</v>
      </c>
      <c r="H83" s="6"/>
      <c r="I83" s="6"/>
      <c r="J83" s="6"/>
      <c r="K83" s="6"/>
      <c r="L83" s="6"/>
      <c r="M83" s="12"/>
      <c r="N83" s="12"/>
      <c r="O83" s="7"/>
      <c r="P83" s="82">
        <f>SUM(P84:P86)</f>
        <v>64.43333333333334</v>
      </c>
      <c r="Q83" s="97"/>
      <c r="R83" s="56">
        <f>F82+P83</f>
        <v>64.43333333333334</v>
      </c>
    </row>
    <row r="84" spans="1:18" ht="12.75">
      <c r="A84" s="16"/>
      <c r="B84" s="105"/>
      <c r="C84" s="175"/>
      <c r="D84" s="105"/>
      <c r="E84" s="176"/>
      <c r="F84" s="6"/>
      <c r="G84" s="11" t="s">
        <v>37</v>
      </c>
      <c r="H84" s="6">
        <v>6.1</v>
      </c>
      <c r="I84" s="6">
        <v>6.4</v>
      </c>
      <c r="J84" s="6">
        <v>6.5</v>
      </c>
      <c r="K84" s="15">
        <v>6.1</v>
      </c>
      <c r="L84" s="15">
        <v>6.9</v>
      </c>
      <c r="M84" s="15">
        <f>(SUM(H84:L84)-MAX(H84:L84)-MIN(H84:L84))/3*3</f>
        <v>19</v>
      </c>
      <c r="N84" s="82">
        <f>M84/3</f>
        <v>6.333333333333333</v>
      </c>
      <c r="O84" s="7">
        <v>3</v>
      </c>
      <c r="P84" s="22">
        <f>N84*O84</f>
        <v>19</v>
      </c>
      <c r="Q84" s="82"/>
      <c r="R84" s="56"/>
    </row>
    <row r="85" spans="1:18" ht="12.75">
      <c r="A85" s="5"/>
      <c r="B85" s="105"/>
      <c r="C85" s="176"/>
      <c r="D85" s="105"/>
      <c r="E85" s="176"/>
      <c r="F85" s="6"/>
      <c r="G85" s="11" t="s">
        <v>25</v>
      </c>
      <c r="H85" s="6">
        <v>6.2</v>
      </c>
      <c r="I85" s="6">
        <v>6.5</v>
      </c>
      <c r="J85" s="6">
        <v>6.5</v>
      </c>
      <c r="K85" s="15">
        <v>6.3</v>
      </c>
      <c r="L85" s="15">
        <v>6.9</v>
      </c>
      <c r="M85" s="15">
        <f>(SUM(H85:L85)-MAX(H85:L85)-MIN(H85:L85))/3*3</f>
        <v>19.3</v>
      </c>
      <c r="N85" s="82">
        <f>M85/3</f>
        <v>6.433333333333334</v>
      </c>
      <c r="O85" s="7">
        <v>4</v>
      </c>
      <c r="P85" s="22">
        <f>N85*O85</f>
        <v>25.733333333333334</v>
      </c>
      <c r="Q85" s="82"/>
      <c r="R85" s="56"/>
    </row>
    <row r="86" spans="1:18" ht="12.75">
      <c r="A86" s="16"/>
      <c r="B86" s="105"/>
      <c r="C86" s="176"/>
      <c r="D86" s="105"/>
      <c r="E86" s="176"/>
      <c r="F86" s="6"/>
      <c r="G86" s="11" t="s">
        <v>23</v>
      </c>
      <c r="H86" s="6">
        <v>6</v>
      </c>
      <c r="I86" s="6">
        <v>6.5</v>
      </c>
      <c r="J86" s="6">
        <v>6.8</v>
      </c>
      <c r="K86" s="15">
        <v>6.4</v>
      </c>
      <c r="L86" s="15">
        <v>7</v>
      </c>
      <c r="M86" s="15">
        <f>(SUM(H86:L86)-MAX(H86:L86)-MIN(H86:L86))/3*3</f>
        <v>19.700000000000003</v>
      </c>
      <c r="N86" s="82">
        <f>M86/3</f>
        <v>6.566666666666667</v>
      </c>
      <c r="O86" s="7">
        <v>3</v>
      </c>
      <c r="P86" s="22">
        <f>N86*O86</f>
        <v>19.700000000000003</v>
      </c>
      <c r="Q86" s="82"/>
      <c r="R86" s="56"/>
    </row>
    <row r="87" spans="1:18" ht="12.75">
      <c r="A87" s="16"/>
      <c r="B87" s="105"/>
      <c r="C87" s="170"/>
      <c r="D87" s="171"/>
      <c r="E87" s="172"/>
      <c r="F87" s="22"/>
      <c r="G87" s="22"/>
      <c r="H87" s="22"/>
      <c r="I87" s="6"/>
      <c r="J87" s="6"/>
      <c r="K87" s="6"/>
      <c r="L87" s="6"/>
      <c r="M87" s="6"/>
      <c r="N87" s="6"/>
      <c r="O87" s="7"/>
      <c r="P87" s="6"/>
      <c r="Q87" s="6"/>
      <c r="R87" s="6"/>
    </row>
    <row r="88" spans="1:18" ht="12.75">
      <c r="A88" s="16"/>
      <c r="B88" s="105">
        <v>14</v>
      </c>
      <c r="C88" s="180" t="s">
        <v>126</v>
      </c>
      <c r="D88" s="181">
        <v>2006</v>
      </c>
      <c r="E88" s="180" t="s">
        <v>112</v>
      </c>
      <c r="F88" s="10"/>
      <c r="G88" s="10">
        <f>(F87+F88)/2</f>
        <v>0</v>
      </c>
      <c r="H88" s="6"/>
      <c r="I88" s="6"/>
      <c r="J88" s="6"/>
      <c r="K88" s="6"/>
      <c r="L88" s="6"/>
      <c r="M88" s="12"/>
      <c r="N88" s="12"/>
      <c r="O88" s="7"/>
      <c r="P88" s="82">
        <f>SUM(P89:P91)</f>
        <v>60.133333333333326</v>
      </c>
      <c r="Q88" s="82"/>
      <c r="R88" s="56">
        <f>F87+P88</f>
        <v>60.133333333333326</v>
      </c>
    </row>
    <row r="89" spans="1:18" ht="12.75">
      <c r="A89" s="16"/>
      <c r="B89" s="105"/>
      <c r="C89" s="175"/>
      <c r="D89" s="105"/>
      <c r="E89" s="176"/>
      <c r="F89" s="6"/>
      <c r="G89" s="11" t="s">
        <v>37</v>
      </c>
      <c r="H89" s="6">
        <v>5.8</v>
      </c>
      <c r="I89" s="6">
        <v>5.9</v>
      </c>
      <c r="J89" s="6">
        <v>6.5</v>
      </c>
      <c r="K89" s="15">
        <v>6</v>
      </c>
      <c r="L89" s="15">
        <v>6.1</v>
      </c>
      <c r="M89" s="15">
        <f>(SUM(H89:L89)-MAX(H89:L89)-MIN(H89:L89))/3*3</f>
        <v>17.999999999999996</v>
      </c>
      <c r="N89" s="82">
        <f>M89/3</f>
        <v>5.999999999999999</v>
      </c>
      <c r="O89" s="7">
        <v>3</v>
      </c>
      <c r="P89" s="22">
        <f>N89*O89</f>
        <v>17.999999999999996</v>
      </c>
      <c r="Q89" s="82"/>
      <c r="R89" s="56"/>
    </row>
    <row r="90" spans="1:18" ht="12.75">
      <c r="A90" s="16"/>
      <c r="B90" s="105"/>
      <c r="C90" s="176"/>
      <c r="D90" s="105"/>
      <c r="E90" s="176"/>
      <c r="F90" s="6"/>
      <c r="G90" s="11" t="s">
        <v>25</v>
      </c>
      <c r="H90" s="6">
        <v>5.7</v>
      </c>
      <c r="I90" s="6">
        <v>6</v>
      </c>
      <c r="J90" s="6">
        <v>6.6</v>
      </c>
      <c r="K90" s="15">
        <v>5.9</v>
      </c>
      <c r="L90" s="15">
        <v>6.2</v>
      </c>
      <c r="M90" s="15">
        <f>(SUM(H90:L90)-MAX(H90:L90)-MIN(H90:L90))/3*3</f>
        <v>18.099999999999998</v>
      </c>
      <c r="N90" s="82">
        <f>M90/3</f>
        <v>6.033333333333332</v>
      </c>
      <c r="O90" s="7">
        <v>4</v>
      </c>
      <c r="P90" s="22">
        <f>N90*O90</f>
        <v>24.13333333333333</v>
      </c>
      <c r="Q90" s="82"/>
      <c r="R90" s="56"/>
    </row>
    <row r="91" spans="1:18" ht="12.75">
      <c r="A91" s="16"/>
      <c r="B91" s="105"/>
      <c r="C91" s="176"/>
      <c r="D91" s="105"/>
      <c r="E91" s="176"/>
      <c r="F91" s="6"/>
      <c r="G91" s="11" t="s">
        <v>23</v>
      </c>
      <c r="H91" s="6">
        <v>5.6</v>
      </c>
      <c r="I91" s="6">
        <v>6.1</v>
      </c>
      <c r="J91" s="6">
        <v>6.5</v>
      </c>
      <c r="K91" s="15">
        <v>6</v>
      </c>
      <c r="L91" s="15">
        <v>5.9</v>
      </c>
      <c r="M91" s="15">
        <f>(SUM(H91:L91)-MAX(H91:L91)-MIN(H91:L91))/3*3</f>
        <v>18</v>
      </c>
      <c r="N91" s="82">
        <f>M91/3</f>
        <v>6</v>
      </c>
      <c r="O91" s="7">
        <v>3</v>
      </c>
      <c r="P91" s="22">
        <f>N91*O91</f>
        <v>18</v>
      </c>
      <c r="Q91" s="82"/>
      <c r="R91" s="56"/>
    </row>
    <row r="92" spans="1:5" ht="12.75">
      <c r="A92" s="16"/>
      <c r="B92" s="104"/>
      <c r="C92" s="182"/>
      <c r="D92" s="183"/>
      <c r="E92" s="182"/>
    </row>
    <row r="93" spans="1:18" ht="12.75">
      <c r="A93" s="16"/>
      <c r="B93" s="105">
        <v>15</v>
      </c>
      <c r="C93" s="173" t="s">
        <v>226</v>
      </c>
      <c r="D93" s="174">
        <v>2007</v>
      </c>
      <c r="E93" s="69" t="s">
        <v>55</v>
      </c>
      <c r="F93" s="5"/>
      <c r="G93" s="10">
        <f>(F92+F93)/2</f>
        <v>0</v>
      </c>
      <c r="H93" s="6"/>
      <c r="I93" s="6"/>
      <c r="J93" s="6"/>
      <c r="K93" s="6"/>
      <c r="L93" s="6"/>
      <c r="M93" s="12"/>
      <c r="N93" s="12"/>
      <c r="O93" s="7"/>
      <c r="P93" s="82">
        <f>SUM(P94:P96)</f>
        <v>62.333333333333336</v>
      </c>
      <c r="Q93" s="82"/>
      <c r="R93" s="56">
        <f>F92+P93</f>
        <v>62.333333333333336</v>
      </c>
    </row>
    <row r="94" spans="1:18" ht="12.75">
      <c r="A94" s="16"/>
      <c r="B94" s="105"/>
      <c r="C94" s="175"/>
      <c r="D94" s="105"/>
      <c r="E94" s="176"/>
      <c r="F94" s="6"/>
      <c r="G94" s="11" t="s">
        <v>37</v>
      </c>
      <c r="H94" s="6">
        <v>6.3</v>
      </c>
      <c r="I94" s="6">
        <v>6.2</v>
      </c>
      <c r="J94" s="6">
        <v>6.4</v>
      </c>
      <c r="K94" s="15">
        <v>6.2</v>
      </c>
      <c r="L94" s="15">
        <v>5.7</v>
      </c>
      <c r="M94" s="15">
        <f>(SUM(H94:L94)-MAX(H94:L94)-MIN(H94:L94))/3*3</f>
        <v>18.7</v>
      </c>
      <c r="N94" s="82">
        <f>M94/3</f>
        <v>6.233333333333333</v>
      </c>
      <c r="O94" s="7">
        <v>3</v>
      </c>
      <c r="P94" s="22">
        <f>N94*O94</f>
        <v>18.7</v>
      </c>
      <c r="Q94" s="82"/>
      <c r="R94" s="56"/>
    </row>
    <row r="95" spans="1:18" ht="12.75">
      <c r="A95" s="16"/>
      <c r="B95" s="105"/>
      <c r="C95" s="176"/>
      <c r="D95" s="105"/>
      <c r="E95" s="176"/>
      <c r="F95" s="6"/>
      <c r="G95" s="11" t="s">
        <v>25</v>
      </c>
      <c r="H95" s="6">
        <v>6.4</v>
      </c>
      <c r="I95" s="6">
        <v>6.2</v>
      </c>
      <c r="J95" s="6">
        <v>6.4</v>
      </c>
      <c r="K95" s="15">
        <v>6.1</v>
      </c>
      <c r="L95" s="15">
        <v>5.8</v>
      </c>
      <c r="M95" s="15">
        <f>(SUM(H95:L95)-MAX(H95:L95)-MIN(H95:L95))/3*3</f>
        <v>18.7</v>
      </c>
      <c r="N95" s="82">
        <f>M95/3</f>
        <v>6.233333333333333</v>
      </c>
      <c r="O95" s="7">
        <v>4</v>
      </c>
      <c r="P95" s="22">
        <f>N95*O95</f>
        <v>24.933333333333334</v>
      </c>
      <c r="Q95" s="82"/>
      <c r="R95" s="56"/>
    </row>
    <row r="96" spans="2:18" ht="12.75">
      <c r="B96" s="105"/>
      <c r="C96" s="176"/>
      <c r="D96" s="105"/>
      <c r="E96" s="176"/>
      <c r="F96" s="6"/>
      <c r="G96" s="11" t="s">
        <v>23</v>
      </c>
      <c r="H96" s="6">
        <v>6.3</v>
      </c>
      <c r="I96" s="6">
        <v>6.1</v>
      </c>
      <c r="J96" s="6">
        <v>6.5</v>
      </c>
      <c r="K96" s="15">
        <v>6.3</v>
      </c>
      <c r="L96" s="15">
        <v>5.9</v>
      </c>
      <c r="M96" s="15">
        <f>(SUM(H96:L96)-MAX(H96:L96)-MIN(H96:L96))/3*3</f>
        <v>18.700000000000003</v>
      </c>
      <c r="N96" s="82">
        <f>M96/3</f>
        <v>6.233333333333334</v>
      </c>
      <c r="O96" s="7">
        <v>3</v>
      </c>
      <c r="P96" s="22">
        <f>N96*O96</f>
        <v>18.700000000000003</v>
      </c>
      <c r="Q96" s="82"/>
      <c r="R96" s="56"/>
    </row>
    <row r="97" spans="1:18" ht="12.75">
      <c r="A97" s="16"/>
      <c r="B97" s="105"/>
      <c r="C97" s="176"/>
      <c r="D97" s="176"/>
      <c r="E97" s="176"/>
      <c r="F97" s="6"/>
      <c r="G97" s="6"/>
      <c r="H97" s="6"/>
      <c r="I97" s="6"/>
      <c r="J97" s="6"/>
      <c r="K97" s="6"/>
      <c r="L97" s="6"/>
      <c r="M97" s="20"/>
      <c r="N97" s="20"/>
      <c r="O97" s="7"/>
      <c r="P97" s="22"/>
      <c r="Q97" s="99"/>
      <c r="R97" s="6"/>
    </row>
    <row r="98" spans="1:18" ht="12.75">
      <c r="A98" s="16"/>
      <c r="B98" s="105"/>
      <c r="C98" s="173"/>
      <c r="D98" s="177"/>
      <c r="E98" s="69"/>
      <c r="F98" s="5"/>
      <c r="G98" s="22"/>
      <c r="H98" s="22"/>
      <c r="I98" s="6"/>
      <c r="J98" s="6"/>
      <c r="K98" s="6"/>
      <c r="L98" s="6"/>
      <c r="M98" s="6"/>
      <c r="N98" s="6"/>
      <c r="O98" s="7"/>
      <c r="P98" s="6"/>
      <c r="Q98" s="82"/>
      <c r="R98" s="6"/>
    </row>
    <row r="99" spans="1:18" ht="12.75">
      <c r="A99" s="16"/>
      <c r="B99" s="105">
        <v>16</v>
      </c>
      <c r="C99" s="178" t="s">
        <v>227</v>
      </c>
      <c r="D99" s="179">
        <v>2007</v>
      </c>
      <c r="E99" s="69" t="s">
        <v>116</v>
      </c>
      <c r="F99" s="5"/>
      <c r="G99" s="10">
        <f>(F98+F99)/2</f>
        <v>0</v>
      </c>
      <c r="H99" s="6"/>
      <c r="I99" s="6"/>
      <c r="J99" s="6"/>
      <c r="K99" s="6"/>
      <c r="L99" s="6"/>
      <c r="M99" s="12"/>
      <c r="N99" s="12"/>
      <c r="O99" s="7"/>
      <c r="P99" s="82">
        <f>SUM(P100:P102)</f>
        <v>63.5</v>
      </c>
      <c r="Q99" s="97"/>
      <c r="R99" s="56">
        <f>F98+P99</f>
        <v>63.5</v>
      </c>
    </row>
    <row r="100" spans="1:18" ht="12.75">
      <c r="A100" s="16"/>
      <c r="B100" s="105"/>
      <c r="C100" s="175"/>
      <c r="D100" s="105"/>
      <c r="E100" s="176"/>
      <c r="F100" s="6"/>
      <c r="G100" s="11" t="s">
        <v>37</v>
      </c>
      <c r="H100" s="6">
        <v>6.4</v>
      </c>
      <c r="I100" s="6">
        <v>6.3</v>
      </c>
      <c r="J100" s="6">
        <v>6</v>
      </c>
      <c r="K100" s="15">
        <v>6.5</v>
      </c>
      <c r="L100" s="15">
        <v>6.3</v>
      </c>
      <c r="M100" s="15">
        <f>(SUM(H100:L100)-MAX(H100:L100)-MIN(H100:L100))/3*3</f>
        <v>19</v>
      </c>
      <c r="N100" s="82">
        <f>M100/3</f>
        <v>6.333333333333333</v>
      </c>
      <c r="O100" s="7">
        <v>3</v>
      </c>
      <c r="P100" s="22">
        <f>N100*O100</f>
        <v>19</v>
      </c>
      <c r="Q100" s="82"/>
      <c r="R100" s="56"/>
    </row>
    <row r="101" spans="1:18" ht="12.75">
      <c r="A101" s="5"/>
      <c r="B101" s="105"/>
      <c r="C101" s="176"/>
      <c r="D101" s="105"/>
      <c r="E101" s="176"/>
      <c r="F101" s="6"/>
      <c r="G101" s="11" t="s">
        <v>25</v>
      </c>
      <c r="H101" s="6">
        <v>6.5</v>
      </c>
      <c r="I101" s="6">
        <v>6.4</v>
      </c>
      <c r="J101" s="6">
        <v>6</v>
      </c>
      <c r="K101" s="15">
        <v>6.4</v>
      </c>
      <c r="L101" s="15">
        <v>6.4</v>
      </c>
      <c r="M101" s="15">
        <f>(SUM(H101:L101)-MAX(H101:L101)-MIN(H101:L101))/3*3</f>
        <v>19.199999999999996</v>
      </c>
      <c r="N101" s="82">
        <f>M101/3</f>
        <v>6.399999999999999</v>
      </c>
      <c r="O101" s="7">
        <v>4</v>
      </c>
      <c r="P101" s="22">
        <f>N101*O101</f>
        <v>25.599999999999994</v>
      </c>
      <c r="Q101" s="82"/>
      <c r="R101" s="56"/>
    </row>
    <row r="102" spans="1:18" ht="12.75">
      <c r="A102" s="16"/>
      <c r="B102" s="105"/>
      <c r="C102" s="176"/>
      <c r="D102" s="105"/>
      <c r="E102" s="176"/>
      <c r="F102" s="6"/>
      <c r="G102" s="11" t="s">
        <v>23</v>
      </c>
      <c r="H102" s="6">
        <v>6.3</v>
      </c>
      <c r="I102" s="6">
        <v>6.3</v>
      </c>
      <c r="J102" s="6">
        <v>6</v>
      </c>
      <c r="K102" s="15">
        <v>6.5</v>
      </c>
      <c r="L102" s="15">
        <v>6.3</v>
      </c>
      <c r="M102" s="15">
        <f>(SUM(H102:L102)-MAX(H102:L102)-MIN(H102:L102))/3*3</f>
        <v>18.900000000000002</v>
      </c>
      <c r="N102" s="82">
        <f>M102/3</f>
        <v>6.300000000000001</v>
      </c>
      <c r="O102" s="7">
        <v>3</v>
      </c>
      <c r="P102" s="22">
        <f>N102*O102</f>
        <v>18.900000000000002</v>
      </c>
      <c r="Q102" s="82"/>
      <c r="R102" s="56"/>
    </row>
    <row r="103" spans="1:18" ht="12.75">
      <c r="A103" s="16"/>
      <c r="B103" s="105"/>
      <c r="C103" s="170"/>
      <c r="D103" s="171"/>
      <c r="E103" s="172"/>
      <c r="F103" s="22"/>
      <c r="G103" s="22"/>
      <c r="H103" s="22"/>
      <c r="I103" s="6"/>
      <c r="J103" s="6"/>
      <c r="K103" s="6"/>
      <c r="L103" s="6"/>
      <c r="M103" s="6"/>
      <c r="N103" s="6"/>
      <c r="O103" s="7"/>
      <c r="P103" s="6"/>
      <c r="Q103" s="6"/>
      <c r="R103" s="6"/>
    </row>
    <row r="104" spans="1:18" ht="12.75">
      <c r="A104" s="16"/>
      <c r="B104" s="105">
        <v>17</v>
      </c>
      <c r="C104" s="180" t="s">
        <v>70</v>
      </c>
      <c r="D104" s="181">
        <v>2006</v>
      </c>
      <c r="E104" s="180" t="s">
        <v>116</v>
      </c>
      <c r="F104" s="10"/>
      <c r="G104" s="10">
        <f>(F103+F104)/2</f>
        <v>0</v>
      </c>
      <c r="H104" s="6"/>
      <c r="I104" s="6"/>
      <c r="J104" s="6"/>
      <c r="K104" s="6"/>
      <c r="L104" s="6"/>
      <c r="M104" s="12"/>
      <c r="N104" s="12"/>
      <c r="O104" s="7"/>
      <c r="P104" s="82">
        <f>SUM(P105:P107)</f>
        <v>66.1</v>
      </c>
      <c r="Q104" s="82"/>
      <c r="R104" s="56">
        <f>F103+P104</f>
        <v>66.1</v>
      </c>
    </row>
    <row r="105" spans="1:18" ht="12.75">
      <c r="A105" s="16"/>
      <c r="B105" s="105"/>
      <c r="C105" s="175"/>
      <c r="D105" s="105"/>
      <c r="E105" s="176"/>
      <c r="F105" s="6"/>
      <c r="G105" s="11" t="s">
        <v>37</v>
      </c>
      <c r="H105" s="6">
        <v>6.8</v>
      </c>
      <c r="I105" s="6">
        <v>6.4</v>
      </c>
      <c r="J105" s="6">
        <v>6.7</v>
      </c>
      <c r="K105" s="15">
        <v>6.6</v>
      </c>
      <c r="L105" s="15">
        <v>6.5</v>
      </c>
      <c r="M105" s="15">
        <f>(SUM(H105:L105)-MAX(H105:L105)-MIN(H105:L105))/3*3</f>
        <v>19.799999999999997</v>
      </c>
      <c r="N105" s="82">
        <f>M105/3</f>
        <v>6.599999999999999</v>
      </c>
      <c r="O105" s="7">
        <v>3</v>
      </c>
      <c r="P105" s="22">
        <f>N105*O105</f>
        <v>19.799999999999997</v>
      </c>
      <c r="Q105" s="82"/>
      <c r="R105" s="56"/>
    </row>
    <row r="106" spans="1:18" ht="12.75">
      <c r="A106" s="16"/>
      <c r="B106" s="105"/>
      <c r="C106" s="176"/>
      <c r="D106" s="105"/>
      <c r="E106" s="176"/>
      <c r="F106" s="6"/>
      <c r="G106" s="11" t="s">
        <v>25</v>
      </c>
      <c r="H106" s="6">
        <v>6.8</v>
      </c>
      <c r="I106" s="6">
        <v>6.4</v>
      </c>
      <c r="J106" s="6">
        <v>6.7</v>
      </c>
      <c r="K106" s="15">
        <v>6.4</v>
      </c>
      <c r="L106" s="15">
        <v>6.7</v>
      </c>
      <c r="M106" s="15">
        <f>(SUM(H106:L106)-MAX(H106:L106)-MIN(H106:L106))/3*3</f>
        <v>19.799999999999997</v>
      </c>
      <c r="N106" s="82">
        <f>M106/3</f>
        <v>6.599999999999999</v>
      </c>
      <c r="O106" s="7">
        <v>4</v>
      </c>
      <c r="P106" s="22">
        <f>N106*O106</f>
        <v>26.399999999999995</v>
      </c>
      <c r="Q106" s="82"/>
      <c r="R106" s="56"/>
    </row>
    <row r="107" spans="1:18" ht="12.75">
      <c r="A107" s="16"/>
      <c r="B107" s="105"/>
      <c r="C107" s="176"/>
      <c r="D107" s="105"/>
      <c r="E107" s="176"/>
      <c r="F107" s="6"/>
      <c r="G107" s="11" t="s">
        <v>23</v>
      </c>
      <c r="H107" s="6">
        <v>6.7</v>
      </c>
      <c r="I107" s="6">
        <v>6.5</v>
      </c>
      <c r="J107" s="6">
        <v>6.7</v>
      </c>
      <c r="K107" s="15">
        <v>6.6</v>
      </c>
      <c r="L107" s="15">
        <v>6.6</v>
      </c>
      <c r="M107" s="15">
        <f>(SUM(H107:L107)-MAX(H107:L107)-MIN(H107:L107))/3*3</f>
        <v>19.900000000000002</v>
      </c>
      <c r="N107" s="82">
        <f>M107/3</f>
        <v>6.633333333333334</v>
      </c>
      <c r="O107" s="7">
        <v>3</v>
      </c>
      <c r="P107" s="22">
        <f>N107*O107</f>
        <v>19.900000000000002</v>
      </c>
      <c r="Q107" s="82"/>
      <c r="R107" s="56"/>
    </row>
    <row r="108" spans="1:5" ht="12.75">
      <c r="A108" s="16"/>
      <c r="B108" s="104"/>
      <c r="C108" s="182"/>
      <c r="D108" s="183"/>
      <c r="E108" s="182"/>
    </row>
    <row r="109" spans="1:18" ht="12.75">
      <c r="A109" s="16"/>
      <c r="B109" s="105">
        <v>18</v>
      </c>
      <c r="C109" s="173" t="s">
        <v>132</v>
      </c>
      <c r="D109" s="174">
        <v>2005</v>
      </c>
      <c r="E109" s="69" t="s">
        <v>60</v>
      </c>
      <c r="F109" s="5"/>
      <c r="G109" s="10">
        <f>(F108+F109)/2</f>
        <v>0</v>
      </c>
      <c r="H109" s="6"/>
      <c r="I109" s="6"/>
      <c r="J109" s="6"/>
      <c r="K109" s="6"/>
      <c r="L109" s="6"/>
      <c r="M109" s="12"/>
      <c r="N109" s="12"/>
      <c r="O109" s="7"/>
      <c r="P109" s="82">
        <f>SUM(P110:P112)</f>
        <v>64.2</v>
      </c>
      <c r="Q109" s="82"/>
      <c r="R109" s="56">
        <f>F108+P109</f>
        <v>64.2</v>
      </c>
    </row>
    <row r="110" spans="1:18" ht="12.75">
      <c r="A110" s="16"/>
      <c r="B110" s="105"/>
      <c r="C110" s="175"/>
      <c r="D110" s="105"/>
      <c r="E110" s="176"/>
      <c r="F110" s="6"/>
      <c r="G110" s="11" t="s">
        <v>37</v>
      </c>
      <c r="H110" s="6">
        <v>6.6</v>
      </c>
      <c r="I110" s="6">
        <v>6.3</v>
      </c>
      <c r="J110" s="6">
        <v>6.6</v>
      </c>
      <c r="K110" s="15">
        <v>6.3</v>
      </c>
      <c r="L110" s="15">
        <v>6.3</v>
      </c>
      <c r="M110" s="15">
        <f>(SUM(H110:L110)-MAX(H110:L110)-MIN(H110:L110))/3*3</f>
        <v>19.2</v>
      </c>
      <c r="N110" s="82">
        <f>M110/3</f>
        <v>6.3999999999999995</v>
      </c>
      <c r="O110" s="7">
        <v>3</v>
      </c>
      <c r="P110" s="22">
        <f>N110*O110</f>
        <v>19.2</v>
      </c>
      <c r="Q110" s="82"/>
      <c r="R110" s="56"/>
    </row>
    <row r="111" spans="1:18" ht="12.75">
      <c r="A111" s="16"/>
      <c r="B111" s="105"/>
      <c r="C111" s="176"/>
      <c r="D111" s="105"/>
      <c r="E111" s="176"/>
      <c r="F111" s="6"/>
      <c r="G111" s="11" t="s">
        <v>25</v>
      </c>
      <c r="H111" s="6">
        <v>6.7</v>
      </c>
      <c r="I111" s="6">
        <v>6.3</v>
      </c>
      <c r="J111" s="6">
        <v>6.7</v>
      </c>
      <c r="K111" s="15">
        <v>6.2</v>
      </c>
      <c r="L111" s="15">
        <v>6.1</v>
      </c>
      <c r="M111" s="15">
        <f>(SUM(H111:L111)-MAX(H111:L111)-MIN(H111:L111))/3*3</f>
        <v>19.200000000000003</v>
      </c>
      <c r="N111" s="82">
        <f>M111/3</f>
        <v>6.400000000000001</v>
      </c>
      <c r="O111" s="7">
        <v>4</v>
      </c>
      <c r="P111" s="22">
        <f>N111*O111</f>
        <v>25.600000000000005</v>
      </c>
      <c r="Q111" s="82"/>
      <c r="R111" s="56"/>
    </row>
    <row r="112" spans="2:18" ht="12.75">
      <c r="B112" s="105"/>
      <c r="C112" s="176"/>
      <c r="D112" s="105"/>
      <c r="E112" s="176"/>
      <c r="F112" s="6"/>
      <c r="G112" s="11" t="s">
        <v>23</v>
      </c>
      <c r="H112" s="6">
        <v>6.6</v>
      </c>
      <c r="I112" s="6">
        <v>6.4</v>
      </c>
      <c r="J112" s="6">
        <v>6.6</v>
      </c>
      <c r="K112" s="15">
        <v>6.4</v>
      </c>
      <c r="L112" s="15">
        <v>6.4</v>
      </c>
      <c r="M112" s="15">
        <f>(SUM(H112:L112)-MAX(H112:L112)-MIN(H112:L112))/3*3</f>
        <v>19.4</v>
      </c>
      <c r="N112" s="82">
        <f>M112/3</f>
        <v>6.466666666666666</v>
      </c>
      <c r="O112" s="7">
        <v>3</v>
      </c>
      <c r="P112" s="22">
        <f>N112*O112</f>
        <v>19.4</v>
      </c>
      <c r="Q112" s="82"/>
      <c r="R112" s="56"/>
    </row>
    <row r="113" spans="1:18" ht="12.75">
      <c r="A113" s="16"/>
      <c r="B113" s="105"/>
      <c r="C113" s="176"/>
      <c r="D113" s="176"/>
      <c r="E113" s="176"/>
      <c r="F113" s="6"/>
      <c r="G113" s="6"/>
      <c r="H113" s="6"/>
      <c r="I113" s="6"/>
      <c r="J113" s="6"/>
      <c r="K113" s="6"/>
      <c r="L113" s="6"/>
      <c r="M113" s="20"/>
      <c r="N113" s="20"/>
      <c r="O113" s="7"/>
      <c r="P113" s="22"/>
      <c r="Q113" s="99"/>
      <c r="R113" s="6"/>
    </row>
    <row r="114" spans="1:18" ht="12.75">
      <c r="A114" s="16"/>
      <c r="B114" s="105"/>
      <c r="C114" s="173"/>
      <c r="D114" s="177"/>
      <c r="E114" s="69"/>
      <c r="F114" s="5"/>
      <c r="G114" s="22"/>
      <c r="H114" s="22"/>
      <c r="I114" s="6"/>
      <c r="J114" s="6"/>
      <c r="K114" s="6"/>
      <c r="L114" s="6"/>
      <c r="M114" s="6"/>
      <c r="N114" s="6"/>
      <c r="O114" s="7"/>
      <c r="P114" s="6"/>
      <c r="Q114" s="82"/>
      <c r="R114" s="6"/>
    </row>
    <row r="115" spans="1:18" ht="12.75">
      <c r="A115" s="16"/>
      <c r="B115" s="105">
        <v>19</v>
      </c>
      <c r="C115" s="178" t="s">
        <v>66</v>
      </c>
      <c r="D115" s="179">
        <v>2005</v>
      </c>
      <c r="E115" s="69" t="s">
        <v>55</v>
      </c>
      <c r="F115" s="5"/>
      <c r="G115" s="10">
        <f>(F114+F115)/2</f>
        <v>0</v>
      </c>
      <c r="H115" s="6"/>
      <c r="I115" s="6"/>
      <c r="J115" s="6"/>
      <c r="K115" s="6"/>
      <c r="L115" s="6"/>
      <c r="M115" s="12"/>
      <c r="N115" s="12"/>
      <c r="O115" s="7"/>
      <c r="P115" s="82">
        <f>SUM(P116:P118)</f>
        <v>60.833333333333336</v>
      </c>
      <c r="Q115" s="97"/>
      <c r="R115" s="56">
        <f>F114+P115</f>
        <v>60.833333333333336</v>
      </c>
    </row>
    <row r="116" spans="1:18" ht="12.75">
      <c r="A116" s="16"/>
      <c r="B116" s="105"/>
      <c r="C116" s="175"/>
      <c r="D116" s="105"/>
      <c r="E116" s="176"/>
      <c r="F116" s="6"/>
      <c r="G116" s="11" t="s">
        <v>37</v>
      </c>
      <c r="H116" s="6">
        <v>6.4</v>
      </c>
      <c r="I116" s="6">
        <v>5.8</v>
      </c>
      <c r="J116" s="6">
        <v>6</v>
      </c>
      <c r="K116" s="15">
        <v>6.3</v>
      </c>
      <c r="L116" s="15">
        <v>5.9</v>
      </c>
      <c r="M116" s="15">
        <f>(SUM(H116:L116)-MAX(H116:L116)-MIN(H116:L116))/3*3</f>
        <v>18.2</v>
      </c>
      <c r="N116" s="82">
        <f>M116/3</f>
        <v>6.066666666666666</v>
      </c>
      <c r="O116" s="7">
        <v>3</v>
      </c>
      <c r="P116" s="22">
        <f>N116*O116</f>
        <v>18.2</v>
      </c>
      <c r="Q116" s="82"/>
      <c r="R116" s="56"/>
    </row>
    <row r="117" spans="1:18" ht="12.75">
      <c r="A117" s="5"/>
      <c r="B117" s="105"/>
      <c r="C117" s="176"/>
      <c r="D117" s="105"/>
      <c r="E117" s="176"/>
      <c r="F117" s="6"/>
      <c r="G117" s="11" t="s">
        <v>25</v>
      </c>
      <c r="H117" s="6">
        <v>6.5</v>
      </c>
      <c r="I117" s="6">
        <v>6</v>
      </c>
      <c r="J117" s="6">
        <v>5.9</v>
      </c>
      <c r="K117" s="15">
        <v>6.2</v>
      </c>
      <c r="L117" s="15">
        <v>5.9</v>
      </c>
      <c r="M117" s="15">
        <f>(SUM(H117:L117)-MAX(H117:L117)-MIN(H117:L117))/3*3</f>
        <v>18.1</v>
      </c>
      <c r="N117" s="82">
        <f>M117/3</f>
        <v>6.033333333333334</v>
      </c>
      <c r="O117" s="7">
        <v>4</v>
      </c>
      <c r="P117" s="22">
        <f>N117*O117</f>
        <v>24.133333333333336</v>
      </c>
      <c r="Q117" s="82"/>
      <c r="R117" s="56"/>
    </row>
    <row r="118" spans="1:18" ht="12.75">
      <c r="A118" s="16"/>
      <c r="B118" s="105"/>
      <c r="C118" s="176"/>
      <c r="D118" s="105"/>
      <c r="E118" s="176"/>
      <c r="F118" s="6"/>
      <c r="G118" s="11" t="s">
        <v>23</v>
      </c>
      <c r="H118" s="6">
        <v>6.4</v>
      </c>
      <c r="I118" s="6">
        <v>6.1</v>
      </c>
      <c r="J118" s="6">
        <v>5.9</v>
      </c>
      <c r="K118" s="15">
        <v>6.4</v>
      </c>
      <c r="L118" s="15">
        <v>6</v>
      </c>
      <c r="M118" s="15">
        <f>(SUM(H118:L118)-MAX(H118:L118)-MIN(H118:L118))/3*3</f>
        <v>18.5</v>
      </c>
      <c r="N118" s="82">
        <f>M118/3</f>
        <v>6.166666666666667</v>
      </c>
      <c r="O118" s="7">
        <v>3</v>
      </c>
      <c r="P118" s="22">
        <f>N118*O118</f>
        <v>18.5</v>
      </c>
      <c r="Q118" s="82"/>
      <c r="R118" s="56"/>
    </row>
    <row r="119" spans="1:18" ht="12.75">
      <c r="A119" s="16"/>
      <c r="B119" s="105"/>
      <c r="C119" s="170"/>
      <c r="D119" s="171"/>
      <c r="E119" s="172"/>
      <c r="F119" s="22"/>
      <c r="G119" s="22"/>
      <c r="H119" s="22"/>
      <c r="I119" s="6"/>
      <c r="J119" s="6"/>
      <c r="K119" s="6"/>
      <c r="L119" s="6"/>
      <c r="M119" s="6"/>
      <c r="N119" s="6"/>
      <c r="O119" s="7"/>
      <c r="P119" s="6"/>
      <c r="Q119" s="6"/>
      <c r="R119" s="6"/>
    </row>
    <row r="120" spans="1:18" ht="12.75">
      <c r="A120" s="16"/>
      <c r="B120" s="105">
        <v>20</v>
      </c>
      <c r="C120" s="180" t="s">
        <v>228</v>
      </c>
      <c r="D120" s="181">
        <v>2005</v>
      </c>
      <c r="E120" s="180" t="s">
        <v>108</v>
      </c>
      <c r="F120" s="10"/>
      <c r="G120" s="10">
        <f>(F119+F120)/2</f>
        <v>0</v>
      </c>
      <c r="H120" s="6"/>
      <c r="I120" s="6"/>
      <c r="J120" s="6"/>
      <c r="K120" s="6"/>
      <c r="L120" s="6"/>
      <c r="M120" s="12"/>
      <c r="N120" s="12"/>
      <c r="O120" s="7"/>
      <c r="P120" s="82">
        <f>SUM(P121:P123)</f>
        <v>67.33333333333331</v>
      </c>
      <c r="Q120" s="82"/>
      <c r="R120" s="56">
        <f>F119+P120</f>
        <v>67.33333333333331</v>
      </c>
    </row>
    <row r="121" spans="1:18" ht="12.75">
      <c r="A121" s="16"/>
      <c r="B121" s="105"/>
      <c r="C121" s="175"/>
      <c r="D121" s="105"/>
      <c r="E121" s="176"/>
      <c r="F121" s="6"/>
      <c r="G121" s="11" t="s">
        <v>37</v>
      </c>
      <c r="H121" s="6">
        <v>6.6</v>
      </c>
      <c r="I121" s="6">
        <v>7.1</v>
      </c>
      <c r="J121" s="6">
        <v>6.5</v>
      </c>
      <c r="K121" s="15">
        <v>6.3</v>
      </c>
      <c r="L121" s="15">
        <v>7</v>
      </c>
      <c r="M121" s="15">
        <f>(SUM(H121:L121)-MAX(H121:L121)-MIN(H121:L121))/3*3</f>
        <v>20.099999999999998</v>
      </c>
      <c r="N121" s="82">
        <f>M121/3</f>
        <v>6.699999999999999</v>
      </c>
      <c r="O121" s="7">
        <v>3</v>
      </c>
      <c r="P121" s="22">
        <f>N121*O121</f>
        <v>20.099999999999998</v>
      </c>
      <c r="Q121" s="82"/>
      <c r="R121" s="56"/>
    </row>
    <row r="122" spans="1:18" ht="12.75">
      <c r="A122" s="16"/>
      <c r="B122" s="105"/>
      <c r="C122" s="176"/>
      <c r="D122" s="105"/>
      <c r="E122" s="176"/>
      <c r="F122" s="6"/>
      <c r="G122" s="11" t="s">
        <v>25</v>
      </c>
      <c r="H122" s="6">
        <v>6.6</v>
      </c>
      <c r="I122" s="6">
        <v>7.1</v>
      </c>
      <c r="J122" s="6">
        <v>6.6</v>
      </c>
      <c r="K122" s="15">
        <v>6.3</v>
      </c>
      <c r="L122" s="15">
        <v>7</v>
      </c>
      <c r="M122" s="15">
        <f>(SUM(H122:L122)-MAX(H122:L122)-MIN(H122:L122))/3*3</f>
        <v>20.199999999999992</v>
      </c>
      <c r="N122" s="82">
        <f>M122/3</f>
        <v>6.733333333333331</v>
      </c>
      <c r="O122" s="7">
        <v>4</v>
      </c>
      <c r="P122" s="22">
        <f>N122*O122</f>
        <v>26.933333333333323</v>
      </c>
      <c r="Q122" s="82"/>
      <c r="R122" s="56"/>
    </row>
    <row r="123" spans="1:18" ht="12.75">
      <c r="A123" s="16"/>
      <c r="B123" s="105"/>
      <c r="C123" s="176"/>
      <c r="D123" s="105"/>
      <c r="E123" s="176"/>
      <c r="F123" s="6"/>
      <c r="G123" s="11" t="s">
        <v>23</v>
      </c>
      <c r="H123" s="6">
        <v>6.7</v>
      </c>
      <c r="I123" s="6">
        <v>7.2</v>
      </c>
      <c r="J123" s="6">
        <v>6.5</v>
      </c>
      <c r="K123" s="15">
        <v>6.2</v>
      </c>
      <c r="L123" s="15">
        <v>7.1</v>
      </c>
      <c r="M123" s="15">
        <f>(SUM(H123:L123)-MAX(H123:L123)-MIN(H123:L123))/3*3</f>
        <v>20.299999999999997</v>
      </c>
      <c r="N123" s="82">
        <f>M123/3</f>
        <v>6.766666666666666</v>
      </c>
      <c r="O123" s="7">
        <v>3</v>
      </c>
      <c r="P123" s="22">
        <f>N123*O123</f>
        <v>20.299999999999997</v>
      </c>
      <c r="Q123" s="82"/>
      <c r="R123" s="56"/>
    </row>
    <row r="124" spans="1:5" ht="12.75">
      <c r="A124" s="16"/>
      <c r="B124" s="104"/>
      <c r="C124" s="182"/>
      <c r="D124" s="183"/>
      <c r="E124" s="182"/>
    </row>
    <row r="125" spans="1:18" ht="12.75">
      <c r="A125" s="16"/>
      <c r="B125" s="105">
        <v>21</v>
      </c>
      <c r="C125" s="173" t="s">
        <v>209</v>
      </c>
      <c r="D125" s="174">
        <v>2005</v>
      </c>
      <c r="E125" s="69" t="s">
        <v>57</v>
      </c>
      <c r="F125" s="5"/>
      <c r="G125" s="10">
        <f>(F124+F125)/2</f>
        <v>0</v>
      </c>
      <c r="H125" s="6"/>
      <c r="I125" s="6"/>
      <c r="J125" s="6"/>
      <c r="K125" s="6"/>
      <c r="L125" s="6"/>
      <c r="M125" s="12"/>
      <c r="N125" s="12"/>
      <c r="O125" s="7"/>
      <c r="P125" s="82">
        <f>SUM(P126:P128)</f>
        <v>66.56666666666666</v>
      </c>
      <c r="Q125" s="82"/>
      <c r="R125" s="56">
        <f>F124+P125</f>
        <v>66.56666666666666</v>
      </c>
    </row>
    <row r="126" spans="1:18" ht="12.75">
      <c r="A126" s="16"/>
      <c r="B126" s="105"/>
      <c r="C126" s="175"/>
      <c r="D126" s="105"/>
      <c r="E126" s="176"/>
      <c r="F126" s="6"/>
      <c r="G126" s="11" t="s">
        <v>37</v>
      </c>
      <c r="H126" s="6">
        <v>6.8</v>
      </c>
      <c r="I126" s="6">
        <v>7</v>
      </c>
      <c r="J126" s="6">
        <v>6.7</v>
      </c>
      <c r="K126" s="15">
        <v>6.4</v>
      </c>
      <c r="L126" s="15">
        <v>6.5</v>
      </c>
      <c r="M126" s="15">
        <f>(SUM(H126:L126)-MAX(H126:L126)-MIN(H126:L126))/3*3</f>
        <v>20</v>
      </c>
      <c r="N126" s="82">
        <f>M126/3</f>
        <v>6.666666666666667</v>
      </c>
      <c r="O126" s="7">
        <v>3</v>
      </c>
      <c r="P126" s="22">
        <f>N126*O126</f>
        <v>20</v>
      </c>
      <c r="Q126" s="82"/>
      <c r="R126" s="56"/>
    </row>
    <row r="127" spans="1:18" ht="12.75">
      <c r="A127" s="16"/>
      <c r="B127" s="105"/>
      <c r="C127" s="176"/>
      <c r="D127" s="105"/>
      <c r="E127" s="176"/>
      <c r="F127" s="6"/>
      <c r="G127" s="11" t="s">
        <v>25</v>
      </c>
      <c r="H127" s="6">
        <v>6.9</v>
      </c>
      <c r="I127" s="6">
        <v>7</v>
      </c>
      <c r="J127" s="6">
        <v>6.7</v>
      </c>
      <c r="K127" s="15">
        <v>6.2</v>
      </c>
      <c r="L127" s="15">
        <v>6.4</v>
      </c>
      <c r="M127" s="15">
        <f>(SUM(H127:L127)-MAX(H127:L127)-MIN(H127:L127))/3*3</f>
        <v>20.000000000000004</v>
      </c>
      <c r="N127" s="82">
        <f>M127/3</f>
        <v>6.666666666666668</v>
      </c>
      <c r="O127" s="7">
        <v>4</v>
      </c>
      <c r="P127" s="22">
        <f>N127*O127</f>
        <v>26.66666666666667</v>
      </c>
      <c r="Q127" s="82"/>
      <c r="R127" s="56"/>
    </row>
    <row r="128" spans="2:18" ht="12.75">
      <c r="B128" s="105"/>
      <c r="C128" s="176"/>
      <c r="D128" s="105"/>
      <c r="E128" s="176"/>
      <c r="F128" s="6"/>
      <c r="G128" s="11" t="s">
        <v>23</v>
      </c>
      <c r="H128" s="6">
        <v>6.8</v>
      </c>
      <c r="I128" s="6">
        <v>7.1</v>
      </c>
      <c r="J128" s="6">
        <v>6.6</v>
      </c>
      <c r="K128" s="15">
        <v>6.5</v>
      </c>
      <c r="L128" s="15">
        <v>6.5</v>
      </c>
      <c r="M128" s="15">
        <f>(SUM(H128:L128)-MAX(H128:L128)-MIN(H128:L128))/3*3</f>
        <v>19.9</v>
      </c>
      <c r="N128" s="82">
        <f>M128/3</f>
        <v>6.633333333333333</v>
      </c>
      <c r="O128" s="7">
        <v>3</v>
      </c>
      <c r="P128" s="22">
        <f>N128*O128</f>
        <v>19.9</v>
      </c>
      <c r="Q128" s="82"/>
      <c r="R128" s="56"/>
    </row>
    <row r="129" spans="1:18" ht="12.75">
      <c r="A129" s="16"/>
      <c r="B129" s="105"/>
      <c r="C129" s="176"/>
      <c r="D129" s="176"/>
      <c r="E129" s="176"/>
      <c r="F129" s="6"/>
      <c r="G129" s="6"/>
      <c r="H129" s="6"/>
      <c r="I129" s="6"/>
      <c r="J129" s="6"/>
      <c r="K129" s="6"/>
      <c r="L129" s="6"/>
      <c r="M129" s="20"/>
      <c r="N129" s="20"/>
      <c r="O129" s="7"/>
      <c r="P129" s="22"/>
      <c r="Q129" s="99"/>
      <c r="R129" s="6"/>
    </row>
    <row r="130" spans="1:18" ht="12.75">
      <c r="A130" s="16"/>
      <c r="B130" s="105"/>
      <c r="C130" s="173"/>
      <c r="D130" s="177"/>
      <c r="E130" s="69"/>
      <c r="F130" s="5"/>
      <c r="G130" s="22"/>
      <c r="H130" s="22"/>
      <c r="I130" s="6"/>
      <c r="J130" s="6"/>
      <c r="K130" s="6"/>
      <c r="L130" s="6"/>
      <c r="M130" s="6"/>
      <c r="N130" s="6"/>
      <c r="O130" s="7"/>
      <c r="P130" s="6"/>
      <c r="Q130" s="82"/>
      <c r="R130" s="6"/>
    </row>
    <row r="131" spans="1:18" ht="12.75">
      <c r="A131" s="16"/>
      <c r="B131" s="105">
        <v>22</v>
      </c>
      <c r="C131" s="178" t="s">
        <v>68</v>
      </c>
      <c r="D131" s="179">
        <v>2005</v>
      </c>
      <c r="E131" s="69" t="s">
        <v>57</v>
      </c>
      <c r="F131" s="5"/>
      <c r="G131" s="10">
        <f>(F130+F131)/2</f>
        <v>0</v>
      </c>
      <c r="H131" s="6"/>
      <c r="I131" s="6"/>
      <c r="J131" s="6"/>
      <c r="K131" s="6"/>
      <c r="L131" s="6"/>
      <c r="M131" s="12"/>
      <c r="N131" s="12"/>
      <c r="O131" s="7"/>
      <c r="P131" s="82">
        <f>SUM(P132:P134)</f>
        <v>67.3</v>
      </c>
      <c r="Q131" s="97"/>
      <c r="R131" s="56">
        <f>F130+P131</f>
        <v>67.3</v>
      </c>
    </row>
    <row r="132" spans="1:18" ht="12.75">
      <c r="A132" s="16"/>
      <c r="B132" s="105"/>
      <c r="C132" s="175"/>
      <c r="D132" s="105"/>
      <c r="E132" s="176"/>
      <c r="F132" s="6"/>
      <c r="G132" s="11" t="s">
        <v>37</v>
      </c>
      <c r="H132" s="6">
        <v>6.7</v>
      </c>
      <c r="I132" s="6">
        <v>6.9</v>
      </c>
      <c r="J132" s="6">
        <v>6.6</v>
      </c>
      <c r="K132" s="15">
        <v>6.7</v>
      </c>
      <c r="L132" s="15">
        <v>6.8</v>
      </c>
      <c r="M132" s="15">
        <f>(SUM(H132:L132)-MAX(H132:L132)-MIN(H132:L132))/3*3</f>
        <v>20.200000000000003</v>
      </c>
      <c r="N132" s="82">
        <f>M132/3</f>
        <v>6.733333333333334</v>
      </c>
      <c r="O132" s="7">
        <v>3</v>
      </c>
      <c r="P132" s="22">
        <f>N132*O132</f>
        <v>20.200000000000003</v>
      </c>
      <c r="Q132" s="82"/>
      <c r="R132" s="56"/>
    </row>
    <row r="133" spans="1:18" ht="12.75">
      <c r="A133" s="5"/>
      <c r="B133" s="105"/>
      <c r="C133" s="176"/>
      <c r="D133" s="105"/>
      <c r="E133" s="176"/>
      <c r="F133" s="6"/>
      <c r="G133" s="11" t="s">
        <v>25</v>
      </c>
      <c r="H133" s="6">
        <v>6.7</v>
      </c>
      <c r="I133" s="6">
        <v>7</v>
      </c>
      <c r="J133" s="6">
        <v>6.7</v>
      </c>
      <c r="K133" s="15">
        <v>6.6</v>
      </c>
      <c r="L133" s="15">
        <v>6.7</v>
      </c>
      <c r="M133" s="15">
        <f>(SUM(H133:L133)-MAX(H133:L133)-MIN(H133:L133))/3*3</f>
        <v>20.1</v>
      </c>
      <c r="N133" s="82">
        <f>M133/3</f>
        <v>6.7</v>
      </c>
      <c r="O133" s="7">
        <v>4</v>
      </c>
      <c r="P133" s="22">
        <f>N133*O133</f>
        <v>26.8</v>
      </c>
      <c r="Q133" s="82"/>
      <c r="R133" s="56"/>
    </row>
    <row r="134" spans="1:18" ht="12.75">
      <c r="A134" s="16"/>
      <c r="B134" s="105"/>
      <c r="C134" s="176"/>
      <c r="D134" s="105"/>
      <c r="E134" s="176"/>
      <c r="F134" s="6"/>
      <c r="G134" s="11" t="s">
        <v>23</v>
      </c>
      <c r="H134" s="6">
        <v>6.8</v>
      </c>
      <c r="I134" s="6">
        <v>7.1</v>
      </c>
      <c r="J134" s="6">
        <v>6.7</v>
      </c>
      <c r="K134" s="15">
        <v>6.8</v>
      </c>
      <c r="L134" s="15">
        <v>6.7</v>
      </c>
      <c r="M134" s="15">
        <f>(SUM(H134:L134)-MAX(H134:L134)-MIN(H134:L134))/3*3</f>
        <v>20.3</v>
      </c>
      <c r="N134" s="82">
        <f>M134/3</f>
        <v>6.766666666666667</v>
      </c>
      <c r="O134" s="7">
        <v>3</v>
      </c>
      <c r="P134" s="22">
        <f>N134*O134</f>
        <v>20.3</v>
      </c>
      <c r="Q134" s="82"/>
      <c r="R134" s="56"/>
    </row>
    <row r="135" spans="1:18" ht="12.75">
      <c r="A135" s="16"/>
      <c r="B135" s="105"/>
      <c r="C135" s="170"/>
      <c r="D135" s="171"/>
      <c r="E135" s="172"/>
      <c r="F135" s="22"/>
      <c r="G135" s="22"/>
      <c r="H135" s="22"/>
      <c r="I135" s="6"/>
      <c r="J135" s="6"/>
      <c r="K135" s="6"/>
      <c r="L135" s="6"/>
      <c r="M135" s="6"/>
      <c r="N135" s="6"/>
      <c r="O135" s="7"/>
      <c r="P135" s="6"/>
      <c r="Q135" s="6"/>
      <c r="R135" s="6"/>
    </row>
    <row r="136" spans="1:18" ht="12.75">
      <c r="A136" s="16"/>
      <c r="B136" s="105">
        <v>23</v>
      </c>
      <c r="C136" s="180" t="s">
        <v>229</v>
      </c>
      <c r="D136" s="181">
        <v>2006</v>
      </c>
      <c r="E136" s="180" t="s">
        <v>108</v>
      </c>
      <c r="F136" s="10"/>
      <c r="G136" s="10">
        <f>(F135+F136)/2</f>
        <v>0</v>
      </c>
      <c r="H136" s="6"/>
      <c r="I136" s="6"/>
      <c r="J136" s="6"/>
      <c r="K136" s="6"/>
      <c r="L136" s="6"/>
      <c r="M136" s="12"/>
      <c r="N136" s="12"/>
      <c r="O136" s="7"/>
      <c r="P136" s="82">
        <f>SUM(P137:P139)</f>
        <v>72.76666666666668</v>
      </c>
      <c r="Q136" s="82"/>
      <c r="R136" s="56">
        <f>F135+P136</f>
        <v>72.76666666666668</v>
      </c>
    </row>
    <row r="137" spans="1:18" ht="12.75">
      <c r="A137" s="16"/>
      <c r="B137" s="105"/>
      <c r="C137" s="175"/>
      <c r="D137" s="105"/>
      <c r="E137" s="176"/>
      <c r="F137" s="6"/>
      <c r="G137" s="11" t="s">
        <v>37</v>
      </c>
      <c r="H137" s="6">
        <v>6.9</v>
      </c>
      <c r="I137" s="6">
        <v>7.5</v>
      </c>
      <c r="J137" s="6">
        <v>7.2</v>
      </c>
      <c r="K137" s="15">
        <v>7.2</v>
      </c>
      <c r="L137" s="15">
        <v>7.3</v>
      </c>
      <c r="M137" s="15">
        <f>(SUM(H137:L137)-MAX(H137:L137)-MIN(H137:L137))/3*3</f>
        <v>21.700000000000003</v>
      </c>
      <c r="N137" s="82">
        <f>M137/3</f>
        <v>7.233333333333334</v>
      </c>
      <c r="O137" s="7">
        <v>3</v>
      </c>
      <c r="P137" s="22">
        <f>N137*O137</f>
        <v>21.700000000000003</v>
      </c>
      <c r="Q137" s="82"/>
      <c r="R137" s="56"/>
    </row>
    <row r="138" spans="1:18" ht="12.75">
      <c r="A138" s="16"/>
      <c r="B138" s="105"/>
      <c r="C138" s="176"/>
      <c r="D138" s="105"/>
      <c r="E138" s="176"/>
      <c r="F138" s="6"/>
      <c r="G138" s="11" t="s">
        <v>25</v>
      </c>
      <c r="H138" s="6">
        <v>6.8</v>
      </c>
      <c r="I138" s="6">
        <v>7.5</v>
      </c>
      <c r="J138" s="6">
        <v>7.2</v>
      </c>
      <c r="K138" s="15">
        <v>7.3</v>
      </c>
      <c r="L138" s="15">
        <v>7.3</v>
      </c>
      <c r="M138" s="15">
        <f>(SUM(H138:L138)-MAX(H138:L138)-MIN(H138:L138))/3*3</f>
        <v>21.8</v>
      </c>
      <c r="N138" s="82">
        <f>M138/3</f>
        <v>7.266666666666667</v>
      </c>
      <c r="O138" s="7">
        <v>4</v>
      </c>
      <c r="P138" s="22">
        <f>N138*O138</f>
        <v>29.066666666666666</v>
      </c>
      <c r="Q138" s="82"/>
      <c r="R138" s="56"/>
    </row>
    <row r="139" spans="1:18" ht="12.75">
      <c r="A139" s="16"/>
      <c r="B139" s="105"/>
      <c r="C139" s="176"/>
      <c r="D139" s="105"/>
      <c r="E139" s="176"/>
      <c r="F139" s="6"/>
      <c r="G139" s="11" t="s">
        <v>23</v>
      </c>
      <c r="H139" s="6">
        <v>6.9</v>
      </c>
      <c r="I139" s="6">
        <v>7.5</v>
      </c>
      <c r="J139" s="6">
        <v>7.2</v>
      </c>
      <c r="K139" s="15">
        <v>7.3</v>
      </c>
      <c r="L139" s="15">
        <v>7.5</v>
      </c>
      <c r="M139" s="15">
        <f>(SUM(H139:L139)-MAX(H139:L139)-MIN(H139:L139))/3*3</f>
        <v>22.000000000000007</v>
      </c>
      <c r="N139" s="82">
        <f>M139/3</f>
        <v>7.333333333333336</v>
      </c>
      <c r="O139" s="7">
        <v>3</v>
      </c>
      <c r="P139" s="22">
        <f>N139*O139</f>
        <v>22.000000000000007</v>
      </c>
      <c r="Q139" s="82"/>
      <c r="R139" s="56"/>
    </row>
    <row r="140" spans="1:5" ht="12.75">
      <c r="A140" s="16"/>
      <c r="B140" s="104"/>
      <c r="C140" s="182"/>
      <c r="D140" s="183"/>
      <c r="E140" s="182"/>
    </row>
    <row r="141" spans="1:18" ht="12.75">
      <c r="A141" s="16"/>
      <c r="B141" s="105">
        <v>24</v>
      </c>
      <c r="C141" s="180" t="s">
        <v>118</v>
      </c>
      <c r="D141" s="181">
        <v>2005</v>
      </c>
      <c r="E141" s="180" t="s">
        <v>57</v>
      </c>
      <c r="F141" s="10"/>
      <c r="G141" s="10">
        <f>(F140+F141)/2</f>
        <v>0</v>
      </c>
      <c r="H141" s="6"/>
      <c r="I141" s="6"/>
      <c r="J141" s="6"/>
      <c r="K141" s="6"/>
      <c r="L141" s="6"/>
      <c r="M141" s="12"/>
      <c r="N141" s="12"/>
      <c r="O141" s="7"/>
      <c r="P141" s="82">
        <f>SUM(P142:P144)</f>
        <v>71.13333333333334</v>
      </c>
      <c r="Q141" s="82"/>
      <c r="R141" s="56">
        <f>F140+P141</f>
        <v>71.13333333333334</v>
      </c>
    </row>
    <row r="142" spans="1:18" ht="12.75">
      <c r="A142" s="16"/>
      <c r="B142" s="105"/>
      <c r="C142" s="175"/>
      <c r="D142" s="105"/>
      <c r="E142" s="176"/>
      <c r="F142" s="6"/>
      <c r="G142" s="11" t="s">
        <v>37</v>
      </c>
      <c r="H142" s="6">
        <v>7.2</v>
      </c>
      <c r="I142" s="6">
        <v>7.1</v>
      </c>
      <c r="J142" s="6">
        <v>7</v>
      </c>
      <c r="K142" s="15">
        <v>7.2</v>
      </c>
      <c r="L142" s="15">
        <v>6.6</v>
      </c>
      <c r="M142" s="15">
        <f>(SUM(H142:L142)-MAX(H142:L142)-MIN(H142:L142))/3*3</f>
        <v>21.300000000000004</v>
      </c>
      <c r="N142" s="82">
        <f>M142/3</f>
        <v>7.100000000000001</v>
      </c>
      <c r="O142" s="7">
        <v>3</v>
      </c>
      <c r="P142" s="22">
        <f>N142*O142</f>
        <v>21.300000000000004</v>
      </c>
      <c r="Q142" s="82"/>
      <c r="R142" s="56"/>
    </row>
    <row r="143" spans="1:18" ht="12.75">
      <c r="A143" s="16"/>
      <c r="B143" s="105"/>
      <c r="C143" s="176"/>
      <c r="D143" s="105"/>
      <c r="E143" s="176"/>
      <c r="F143" s="6"/>
      <c r="G143" s="11" t="s">
        <v>25</v>
      </c>
      <c r="H143" s="6">
        <v>7.2</v>
      </c>
      <c r="I143" s="6">
        <v>7.2</v>
      </c>
      <c r="J143" s="6">
        <v>7</v>
      </c>
      <c r="K143" s="15">
        <v>7.4</v>
      </c>
      <c r="L143" s="15">
        <v>6.5</v>
      </c>
      <c r="M143" s="15">
        <f>(SUM(H143:L143)-MAX(H143:L143)-MIN(H143:L143))/3*3</f>
        <v>21.4</v>
      </c>
      <c r="N143" s="82">
        <f>M143/3</f>
        <v>7.133333333333333</v>
      </c>
      <c r="O143" s="7">
        <v>4</v>
      </c>
      <c r="P143" s="22">
        <f>N143*O143</f>
        <v>28.53333333333333</v>
      </c>
      <c r="Q143" s="82"/>
      <c r="R143" s="56"/>
    </row>
    <row r="144" spans="2:18" ht="12.75">
      <c r="B144" s="5"/>
      <c r="C144" s="6"/>
      <c r="D144" s="5"/>
      <c r="E144" s="6"/>
      <c r="F144" s="6"/>
      <c r="G144" s="11" t="s">
        <v>23</v>
      </c>
      <c r="H144" s="6">
        <v>7.2</v>
      </c>
      <c r="I144" s="6">
        <v>7.1</v>
      </c>
      <c r="J144" s="6">
        <v>7</v>
      </c>
      <c r="K144" s="15">
        <v>7.3</v>
      </c>
      <c r="L144" s="15">
        <v>6.2</v>
      </c>
      <c r="M144" s="15">
        <f>(SUM(H144:L144)-MAX(H144:L144)-MIN(H144:L144))/3*3</f>
        <v>21.300000000000004</v>
      </c>
      <c r="N144" s="82">
        <f>M144/3</f>
        <v>7.100000000000001</v>
      </c>
      <c r="O144" s="7">
        <v>3</v>
      </c>
      <c r="P144" s="22">
        <f>N144*O144</f>
        <v>21.300000000000004</v>
      </c>
      <c r="Q144" s="82"/>
      <c r="R144" s="56"/>
    </row>
    <row r="147" ht="12.75">
      <c r="C147" s="19" t="s">
        <v>89</v>
      </c>
    </row>
    <row r="149" spans="2:18" ht="12.75">
      <c r="B149" s="105">
        <v>1</v>
      </c>
      <c r="C149" s="173" t="s">
        <v>137</v>
      </c>
      <c r="D149" s="174">
        <v>2004</v>
      </c>
      <c r="E149" s="69" t="s">
        <v>55</v>
      </c>
      <c r="F149" s="5"/>
      <c r="G149" s="10">
        <f>(F148+F149)/2</f>
        <v>0</v>
      </c>
      <c r="H149" s="6"/>
      <c r="I149" s="6"/>
      <c r="J149" s="6"/>
      <c r="K149" s="6"/>
      <c r="L149" s="6"/>
      <c r="M149" s="12"/>
      <c r="N149" s="12"/>
      <c r="O149" s="7"/>
      <c r="P149" s="82">
        <f>SUM(P150:P152)</f>
        <v>64.10000000000001</v>
      </c>
      <c r="Q149" s="82"/>
      <c r="R149" s="56">
        <f>F148+P149</f>
        <v>64.10000000000001</v>
      </c>
    </row>
    <row r="150" spans="2:18" ht="12.75">
      <c r="B150" s="105"/>
      <c r="C150" s="175"/>
      <c r="D150" s="105"/>
      <c r="E150" s="176"/>
      <c r="F150" s="6"/>
      <c r="G150" s="11" t="s">
        <v>37</v>
      </c>
      <c r="H150" s="6">
        <v>6.4</v>
      </c>
      <c r="I150" s="6">
        <v>6.4</v>
      </c>
      <c r="J150" s="6">
        <v>6.4</v>
      </c>
      <c r="K150" s="15">
        <v>6.4</v>
      </c>
      <c r="L150" s="15">
        <v>6.4</v>
      </c>
      <c r="M150" s="15">
        <f>(SUM(H150:L150)-MAX(H150:L150)-MIN(H150:L150))/3*3</f>
        <v>19.200000000000003</v>
      </c>
      <c r="N150" s="82">
        <f>M150/3</f>
        <v>6.400000000000001</v>
      </c>
      <c r="O150" s="7">
        <v>3</v>
      </c>
      <c r="P150" s="22">
        <f>N150*O150</f>
        <v>19.200000000000003</v>
      </c>
      <c r="Q150" s="82"/>
      <c r="R150" s="56"/>
    </row>
    <row r="151" spans="2:18" ht="12.75">
      <c r="B151" s="105"/>
      <c r="C151" s="176"/>
      <c r="D151" s="105"/>
      <c r="E151" s="176"/>
      <c r="F151" s="6"/>
      <c r="G151" s="11" t="s">
        <v>25</v>
      </c>
      <c r="H151" s="6">
        <v>6.5</v>
      </c>
      <c r="I151" s="6">
        <v>6.5</v>
      </c>
      <c r="J151" s="6">
        <v>6.5</v>
      </c>
      <c r="K151" s="15">
        <v>6.5</v>
      </c>
      <c r="L151" s="15">
        <v>6.4</v>
      </c>
      <c r="M151" s="15">
        <f>(SUM(H151:L151)-MAX(H151:L151)-MIN(H151:L151))/3*3</f>
        <v>19.5</v>
      </c>
      <c r="N151" s="82">
        <f>M151/3</f>
        <v>6.5</v>
      </c>
      <c r="O151" s="7">
        <v>4</v>
      </c>
      <c r="P151" s="22">
        <f>N151*O151</f>
        <v>26</v>
      </c>
      <c r="Q151" s="82"/>
      <c r="R151" s="56"/>
    </row>
    <row r="152" spans="2:18" ht="12.75">
      <c r="B152" s="105"/>
      <c r="C152" s="176"/>
      <c r="D152" s="105"/>
      <c r="E152" s="176"/>
      <c r="F152" s="6"/>
      <c r="G152" s="11" t="s">
        <v>23</v>
      </c>
      <c r="H152" s="6">
        <v>6.4</v>
      </c>
      <c r="I152" s="6">
        <v>6.3</v>
      </c>
      <c r="J152" s="6">
        <v>6.3</v>
      </c>
      <c r="K152" s="15">
        <v>6.3</v>
      </c>
      <c r="L152" s="15">
        <v>4.4</v>
      </c>
      <c r="M152" s="15">
        <f>(SUM(H152:L152)-MAX(H152:L152)-MIN(H152:L152))/3*3</f>
        <v>18.900000000000006</v>
      </c>
      <c r="N152" s="82">
        <f>M152/3</f>
        <v>6.300000000000002</v>
      </c>
      <c r="O152" s="7">
        <v>3</v>
      </c>
      <c r="P152" s="22">
        <f>N152*O152</f>
        <v>18.900000000000006</v>
      </c>
      <c r="Q152" s="82"/>
      <c r="R152" s="56"/>
    </row>
    <row r="153" spans="2:18" ht="12.75">
      <c r="B153" s="105"/>
      <c r="C153" s="176"/>
      <c r="D153" s="176"/>
      <c r="E153" s="176"/>
      <c r="F153" s="6"/>
      <c r="G153" s="6"/>
      <c r="H153" s="6"/>
      <c r="I153" s="6"/>
      <c r="J153" s="6"/>
      <c r="K153" s="6"/>
      <c r="L153" s="6"/>
      <c r="M153" s="20"/>
      <c r="N153" s="20"/>
      <c r="O153" s="7"/>
      <c r="P153" s="22"/>
      <c r="Q153" s="99"/>
      <c r="R153" s="6"/>
    </row>
    <row r="154" spans="2:18" ht="12.75">
      <c r="B154" s="105"/>
      <c r="C154" s="173"/>
      <c r="D154" s="177"/>
      <c r="E154" s="69"/>
      <c r="F154" s="5"/>
      <c r="G154" s="22"/>
      <c r="H154" s="22"/>
      <c r="I154" s="6"/>
      <c r="J154" s="6"/>
      <c r="K154" s="6"/>
      <c r="L154" s="6"/>
      <c r="M154" s="6"/>
      <c r="N154" s="6"/>
      <c r="O154" s="7"/>
      <c r="P154" s="6"/>
      <c r="Q154" s="82"/>
      <c r="R154" s="6"/>
    </row>
    <row r="155" spans="2:18" ht="12.75">
      <c r="B155" s="105">
        <v>2</v>
      </c>
      <c r="C155" s="178" t="s">
        <v>62</v>
      </c>
      <c r="D155" s="179">
        <v>2003</v>
      </c>
      <c r="E155" s="69" t="s">
        <v>60</v>
      </c>
      <c r="F155" s="5"/>
      <c r="G155" s="10">
        <f>(F154+F155)/2</f>
        <v>0</v>
      </c>
      <c r="H155" s="6"/>
      <c r="I155" s="6"/>
      <c r="J155" s="6"/>
      <c r="K155" s="6"/>
      <c r="L155" s="6"/>
      <c r="M155" s="12"/>
      <c r="N155" s="12"/>
      <c r="O155" s="7"/>
      <c r="P155" s="82">
        <f>SUM(P156:P158)</f>
        <v>64.53333333333335</v>
      </c>
      <c r="Q155" s="97"/>
      <c r="R155" s="56">
        <f>F154+P155</f>
        <v>64.53333333333335</v>
      </c>
    </row>
    <row r="156" spans="2:18" ht="12.75">
      <c r="B156" s="105"/>
      <c r="C156" s="175"/>
      <c r="D156" s="105"/>
      <c r="E156" s="176"/>
      <c r="F156" s="6"/>
      <c r="G156" s="11" t="s">
        <v>37</v>
      </c>
      <c r="H156" s="6">
        <v>6.2</v>
      </c>
      <c r="I156" s="6">
        <v>6.3</v>
      </c>
      <c r="J156" s="6">
        <v>6.6</v>
      </c>
      <c r="K156" s="15">
        <v>6.5</v>
      </c>
      <c r="L156" s="15">
        <v>6.6</v>
      </c>
      <c r="M156" s="15">
        <f>(SUM(H156:L156)-MAX(H156:L156)-MIN(H156:L156))/3*3</f>
        <v>19.400000000000002</v>
      </c>
      <c r="N156" s="82">
        <f>M156/3</f>
        <v>6.466666666666668</v>
      </c>
      <c r="O156" s="7">
        <v>3</v>
      </c>
      <c r="P156" s="22">
        <f>N156*O156</f>
        <v>19.400000000000002</v>
      </c>
      <c r="Q156" s="82"/>
      <c r="R156" s="56"/>
    </row>
    <row r="157" spans="2:18" ht="12.75">
      <c r="B157" s="105"/>
      <c r="C157" s="176"/>
      <c r="D157" s="105"/>
      <c r="E157" s="176"/>
      <c r="F157" s="6"/>
      <c r="G157" s="11" t="s">
        <v>25</v>
      </c>
      <c r="H157" s="6">
        <v>6.2</v>
      </c>
      <c r="I157" s="6">
        <v>6.4</v>
      </c>
      <c r="J157" s="6">
        <v>6.7</v>
      </c>
      <c r="K157" s="15">
        <v>6.4</v>
      </c>
      <c r="L157" s="15">
        <v>6.5</v>
      </c>
      <c r="M157" s="15">
        <f>(SUM(H157:L157)-MAX(H157:L157)-MIN(H157:L157))/3*3</f>
        <v>19.300000000000004</v>
      </c>
      <c r="N157" s="82">
        <f>M157/3</f>
        <v>6.4333333333333345</v>
      </c>
      <c r="O157" s="7">
        <v>4</v>
      </c>
      <c r="P157" s="22">
        <f>N157*O157</f>
        <v>25.733333333333338</v>
      </c>
      <c r="Q157" s="82"/>
      <c r="R157" s="56"/>
    </row>
    <row r="158" spans="2:18" ht="12.75">
      <c r="B158" s="105"/>
      <c r="C158" s="176"/>
      <c r="D158" s="105"/>
      <c r="E158" s="176"/>
      <c r="F158" s="6"/>
      <c r="G158" s="11" t="s">
        <v>23</v>
      </c>
      <c r="H158" s="6">
        <v>6.3</v>
      </c>
      <c r="I158" s="6">
        <v>6.5</v>
      </c>
      <c r="J158" s="6">
        <v>6.5</v>
      </c>
      <c r="K158" s="15">
        <v>6.4</v>
      </c>
      <c r="L158" s="15">
        <v>6.6</v>
      </c>
      <c r="M158" s="15">
        <f>(SUM(H158:L158)-MAX(H158:L158)-MIN(H158:L158))/3*3</f>
        <v>19.400000000000002</v>
      </c>
      <c r="N158" s="82">
        <f>M158/3</f>
        <v>6.466666666666668</v>
      </c>
      <c r="O158" s="7">
        <v>3</v>
      </c>
      <c r="P158" s="22">
        <f>N158*O158</f>
        <v>19.400000000000002</v>
      </c>
      <c r="Q158" s="82"/>
      <c r="R158" s="56"/>
    </row>
    <row r="159" spans="2:18" ht="12.75">
      <c r="B159" s="105"/>
      <c r="C159" s="170"/>
      <c r="D159" s="171"/>
      <c r="E159" s="172"/>
      <c r="F159" s="22"/>
      <c r="G159" s="22"/>
      <c r="H159" s="22"/>
      <c r="I159" s="6"/>
      <c r="J159" s="6"/>
      <c r="K159" s="6"/>
      <c r="L159" s="6"/>
      <c r="M159" s="6"/>
      <c r="N159" s="6"/>
      <c r="O159" s="7"/>
      <c r="P159" s="6"/>
      <c r="Q159" s="6"/>
      <c r="R159" s="6"/>
    </row>
    <row r="160" spans="2:18" ht="12.75">
      <c r="B160" s="105">
        <v>3</v>
      </c>
      <c r="C160" s="180" t="s">
        <v>122</v>
      </c>
      <c r="D160" s="181">
        <v>2003</v>
      </c>
      <c r="E160" s="180" t="s">
        <v>60</v>
      </c>
      <c r="F160" s="10"/>
      <c r="G160" s="10">
        <f>(F159+F160)/2</f>
        <v>0</v>
      </c>
      <c r="H160" s="6"/>
      <c r="I160" s="6"/>
      <c r="J160" s="6"/>
      <c r="K160" s="6"/>
      <c r="L160" s="6"/>
      <c r="M160" s="12"/>
      <c r="N160" s="12"/>
      <c r="O160" s="7"/>
      <c r="P160" s="82">
        <f>SUM(P161:P163)</f>
        <v>66.53333333333333</v>
      </c>
      <c r="Q160" s="82"/>
      <c r="R160" s="56">
        <f>F159+P160</f>
        <v>66.53333333333333</v>
      </c>
    </row>
    <row r="161" spans="2:18" ht="12.75">
      <c r="B161" s="105"/>
      <c r="C161" s="175"/>
      <c r="D161" s="105"/>
      <c r="E161" s="176"/>
      <c r="F161" s="6"/>
      <c r="G161" s="11" t="s">
        <v>37</v>
      </c>
      <c r="H161" s="5">
        <v>6.8</v>
      </c>
      <c r="I161" s="5">
        <v>6.5</v>
      </c>
      <c r="J161" s="5">
        <v>6.7</v>
      </c>
      <c r="K161" s="5">
        <v>6.7</v>
      </c>
      <c r="L161" s="5">
        <v>6.5</v>
      </c>
      <c r="M161" s="15">
        <f>(SUM(H161:L161)-MAX(H161:L161)-MIN(H161:L161))/3*3</f>
        <v>19.900000000000002</v>
      </c>
      <c r="N161" s="82">
        <f>M161/3</f>
        <v>6.633333333333334</v>
      </c>
      <c r="O161" s="7">
        <v>3</v>
      </c>
      <c r="P161" s="22">
        <f>N161*O161</f>
        <v>19.900000000000002</v>
      </c>
      <c r="Q161" s="82"/>
      <c r="R161" s="56"/>
    </row>
    <row r="162" spans="2:18" ht="12.75">
      <c r="B162" s="105"/>
      <c r="C162" s="176"/>
      <c r="D162" s="105"/>
      <c r="E162" s="176"/>
      <c r="F162" s="6"/>
      <c r="G162" s="11" t="s">
        <v>25</v>
      </c>
      <c r="H162" s="5">
        <v>6.9</v>
      </c>
      <c r="I162" s="5">
        <v>6.6</v>
      </c>
      <c r="J162" s="5">
        <v>6.6</v>
      </c>
      <c r="K162" s="5">
        <v>6.6</v>
      </c>
      <c r="L162" s="5">
        <v>6.7</v>
      </c>
      <c r="M162" s="15">
        <f>(SUM(H162:L162)-MAX(H162:L162)-MIN(H162:L162))/3*3</f>
        <v>19.900000000000006</v>
      </c>
      <c r="N162" s="82">
        <f>M162/3</f>
        <v>6.6333333333333355</v>
      </c>
      <c r="O162" s="7">
        <v>4</v>
      </c>
      <c r="P162" s="22">
        <f>N162*O162</f>
        <v>26.533333333333342</v>
      </c>
      <c r="Q162" s="82"/>
      <c r="R162" s="56"/>
    </row>
    <row r="163" spans="2:18" ht="12.75">
      <c r="B163" s="105"/>
      <c r="C163" s="176"/>
      <c r="D163" s="105"/>
      <c r="E163" s="176"/>
      <c r="F163" s="6"/>
      <c r="G163" s="11" t="s">
        <v>23</v>
      </c>
      <c r="H163" s="5">
        <v>6.8</v>
      </c>
      <c r="I163" s="5">
        <v>6.6</v>
      </c>
      <c r="J163" s="5">
        <v>6.7</v>
      </c>
      <c r="K163" s="5">
        <v>6.8</v>
      </c>
      <c r="L163" s="5">
        <v>6.4</v>
      </c>
      <c r="M163" s="15">
        <f>(SUM(H163:L163)-MAX(H163:L163)-MIN(H163:L163))/3*3</f>
        <v>20.099999999999994</v>
      </c>
      <c r="N163" s="82">
        <f>M163/3</f>
        <v>6.699999999999998</v>
      </c>
      <c r="O163" s="7">
        <v>3</v>
      </c>
      <c r="P163" s="22">
        <f>N163*O163</f>
        <v>20.099999999999994</v>
      </c>
      <c r="Q163" s="82"/>
      <c r="R163" s="56"/>
    </row>
    <row r="164" spans="2:18" ht="12.75">
      <c r="B164" s="105"/>
      <c r="C164" s="176"/>
      <c r="D164" s="181"/>
      <c r="E164" s="176"/>
      <c r="F164" s="6"/>
      <c r="G164" s="6"/>
      <c r="H164" s="6"/>
      <c r="I164" s="6"/>
      <c r="J164" s="6"/>
      <c r="K164" s="6"/>
      <c r="L164" s="6"/>
      <c r="M164" s="20"/>
      <c r="N164" s="20"/>
      <c r="O164" s="7"/>
      <c r="P164" s="22"/>
      <c r="Q164" s="82"/>
      <c r="R164" s="56"/>
    </row>
    <row r="165" spans="2:18" ht="12.75">
      <c r="B165" s="105">
        <v>4</v>
      </c>
      <c r="C165" s="173" t="s">
        <v>230</v>
      </c>
      <c r="D165" s="174">
        <v>2003</v>
      </c>
      <c r="E165" s="69" t="s">
        <v>60</v>
      </c>
      <c r="F165" s="5"/>
      <c r="G165" s="10">
        <f>(F164+F165)/2</f>
        <v>0</v>
      </c>
      <c r="H165" s="6"/>
      <c r="I165" s="6"/>
      <c r="J165" s="6"/>
      <c r="K165" s="6"/>
      <c r="L165" s="6"/>
      <c r="M165" s="12"/>
      <c r="N165" s="12"/>
      <c r="O165" s="7"/>
      <c r="P165" s="82">
        <f>SUM(P166:P168)</f>
        <v>65.3</v>
      </c>
      <c r="Q165" s="82"/>
      <c r="R165" s="56">
        <f>F164+P165</f>
        <v>65.3</v>
      </c>
    </row>
    <row r="166" spans="2:18" ht="12.75">
      <c r="B166" s="105"/>
      <c r="C166" s="175"/>
      <c r="D166" s="105"/>
      <c r="E166" s="176"/>
      <c r="F166" s="6"/>
      <c r="G166" s="11" t="s">
        <v>37</v>
      </c>
      <c r="H166" s="6">
        <v>6.4</v>
      </c>
      <c r="I166" s="6">
        <v>6.4</v>
      </c>
      <c r="J166" s="6">
        <v>6.6</v>
      </c>
      <c r="K166" s="15">
        <v>6.4</v>
      </c>
      <c r="L166" s="15">
        <v>6.9</v>
      </c>
      <c r="M166" s="15">
        <f>(SUM(H166:L166)-MAX(H166:L166)-MIN(H166:L166))/3*3</f>
        <v>19.4</v>
      </c>
      <c r="N166" s="82">
        <f>M166/3</f>
        <v>6.466666666666666</v>
      </c>
      <c r="O166" s="7">
        <v>3</v>
      </c>
      <c r="P166" s="22">
        <f>N166*O166</f>
        <v>19.4</v>
      </c>
      <c r="Q166" s="82"/>
      <c r="R166" s="56"/>
    </row>
    <row r="167" spans="2:18" ht="12.75">
      <c r="B167" s="105"/>
      <c r="C167" s="176"/>
      <c r="D167" s="105"/>
      <c r="E167" s="176"/>
      <c r="F167" s="6"/>
      <c r="G167" s="11" t="s">
        <v>25</v>
      </c>
      <c r="H167" s="6">
        <v>6.5</v>
      </c>
      <c r="I167" s="6">
        <v>6.3</v>
      </c>
      <c r="J167" s="6">
        <v>6.7</v>
      </c>
      <c r="K167" s="15">
        <v>6.3</v>
      </c>
      <c r="L167" s="15">
        <v>6.7</v>
      </c>
      <c r="M167" s="15">
        <f>(SUM(H167:L167)-MAX(H167:L167)-MIN(H167:L167))/3*3</f>
        <v>19.5</v>
      </c>
      <c r="N167" s="82">
        <f>M167/3</f>
        <v>6.5</v>
      </c>
      <c r="O167" s="7">
        <v>4</v>
      </c>
      <c r="P167" s="22">
        <f>N167*O167</f>
        <v>26</v>
      </c>
      <c r="Q167" s="82"/>
      <c r="R167" s="56"/>
    </row>
    <row r="168" spans="2:18" ht="12.75">
      <c r="B168" s="105"/>
      <c r="C168" s="176"/>
      <c r="D168" s="105"/>
      <c r="E168" s="176"/>
      <c r="F168" s="6"/>
      <c r="G168" s="11" t="s">
        <v>23</v>
      </c>
      <c r="H168" s="6">
        <v>6.6</v>
      </c>
      <c r="I168" s="6">
        <v>6.7</v>
      </c>
      <c r="J168" s="6">
        <v>6.6</v>
      </c>
      <c r="K168" s="15">
        <v>6.8</v>
      </c>
      <c r="L168" s="15">
        <v>6.6</v>
      </c>
      <c r="M168" s="15">
        <f>(SUM(H168:L168)-MAX(H168:L168)-MIN(H168:L168))/3*3</f>
        <v>19.9</v>
      </c>
      <c r="N168" s="82">
        <f>M168/3</f>
        <v>6.633333333333333</v>
      </c>
      <c r="O168" s="7">
        <v>3</v>
      </c>
      <c r="P168" s="22">
        <f>N168*O168</f>
        <v>19.9</v>
      </c>
      <c r="Q168" s="82"/>
      <c r="R168" s="56"/>
    </row>
    <row r="169" spans="2:18" ht="12.75">
      <c r="B169" s="105"/>
      <c r="C169" s="170"/>
      <c r="D169" s="171"/>
      <c r="E169" s="172"/>
      <c r="F169" s="22"/>
      <c r="G169" s="22"/>
      <c r="H169" s="22"/>
      <c r="I169" s="6"/>
      <c r="J169" s="6"/>
      <c r="K169" s="6"/>
      <c r="L169" s="6"/>
      <c r="M169" s="6"/>
      <c r="N169" s="6"/>
      <c r="O169" s="7"/>
      <c r="P169" s="6"/>
      <c r="Q169" s="6"/>
      <c r="R169" s="6"/>
    </row>
    <row r="170" spans="2:18" ht="12.75">
      <c r="B170" s="105">
        <v>5</v>
      </c>
      <c r="C170" s="180" t="s">
        <v>127</v>
      </c>
      <c r="D170" s="181">
        <v>2004</v>
      </c>
      <c r="E170" s="180" t="s">
        <v>60</v>
      </c>
      <c r="F170" s="10"/>
      <c r="G170" s="10">
        <f>(F169+F170)/2</f>
        <v>0</v>
      </c>
      <c r="H170" s="6"/>
      <c r="I170" s="6"/>
      <c r="J170" s="6"/>
      <c r="K170" s="6"/>
      <c r="L170" s="6"/>
      <c r="M170" s="12"/>
      <c r="N170" s="12"/>
      <c r="O170" s="7"/>
      <c r="P170" s="82">
        <f>SUM(P171:P173)</f>
        <v>67.13333333333333</v>
      </c>
      <c r="Q170" s="82"/>
      <c r="R170" s="56">
        <f>F169+P170</f>
        <v>67.13333333333333</v>
      </c>
    </row>
    <row r="171" spans="2:18" ht="12.75">
      <c r="B171" s="105"/>
      <c r="C171" s="175"/>
      <c r="D171" s="105"/>
      <c r="E171" s="176"/>
      <c r="F171" s="6"/>
      <c r="G171" s="11" t="s">
        <v>37</v>
      </c>
      <c r="H171" s="6">
        <v>6.7</v>
      </c>
      <c r="I171" s="6">
        <v>6.9</v>
      </c>
      <c r="J171" s="6">
        <v>6.5</v>
      </c>
      <c r="K171" s="15">
        <v>6.6</v>
      </c>
      <c r="L171" s="15">
        <v>6.8</v>
      </c>
      <c r="M171" s="15">
        <f>(SUM(H171:L171)-MAX(H171:L171)-MIN(H171:L171))/3*3</f>
        <v>20.1</v>
      </c>
      <c r="N171" s="82">
        <f>M171/3</f>
        <v>6.7</v>
      </c>
      <c r="O171" s="7">
        <v>3</v>
      </c>
      <c r="P171" s="22">
        <f>N171*O171</f>
        <v>20.1</v>
      </c>
      <c r="Q171" s="82"/>
      <c r="R171" s="56"/>
    </row>
    <row r="172" spans="2:18" ht="12.75">
      <c r="B172" s="105"/>
      <c r="C172" s="176"/>
      <c r="D172" s="105"/>
      <c r="E172" s="176"/>
      <c r="F172" s="6"/>
      <c r="G172" s="11" t="s">
        <v>25</v>
      </c>
      <c r="H172" s="6">
        <v>6.8</v>
      </c>
      <c r="I172" s="6">
        <v>6.9</v>
      </c>
      <c r="J172" s="6">
        <v>6.6</v>
      </c>
      <c r="K172" s="15">
        <v>6.5</v>
      </c>
      <c r="L172" s="15">
        <v>6.8</v>
      </c>
      <c r="M172" s="15">
        <f>(SUM(H172:L172)-MAX(H172:L172)-MIN(H172:L172))/3*3</f>
        <v>20.199999999999996</v>
      </c>
      <c r="N172" s="82">
        <f>M172/3</f>
        <v>6.733333333333332</v>
      </c>
      <c r="O172" s="7">
        <v>4</v>
      </c>
      <c r="P172" s="22">
        <f>N172*O172</f>
        <v>26.933333333333326</v>
      </c>
      <c r="Q172" s="82"/>
      <c r="R172" s="56"/>
    </row>
    <row r="173" spans="2:18" ht="12.75">
      <c r="B173" s="105"/>
      <c r="C173" s="176"/>
      <c r="D173" s="105"/>
      <c r="E173" s="176"/>
      <c r="F173" s="6"/>
      <c r="G173" s="11" t="s">
        <v>23</v>
      </c>
      <c r="H173" s="6">
        <v>6.6</v>
      </c>
      <c r="I173" s="6">
        <v>7</v>
      </c>
      <c r="J173" s="6">
        <v>6.6</v>
      </c>
      <c r="K173" s="15">
        <v>6.7</v>
      </c>
      <c r="L173" s="15">
        <v>6.8</v>
      </c>
      <c r="M173" s="15">
        <f>(SUM(H173:L173)-MAX(H173:L173)-MIN(H173:L173))/3*3</f>
        <v>20.099999999999994</v>
      </c>
      <c r="N173" s="82">
        <f>M173/3</f>
        <v>6.699999999999998</v>
      </c>
      <c r="O173" s="7">
        <v>3</v>
      </c>
      <c r="P173" s="22">
        <f>N173*O173</f>
        <v>20.099999999999994</v>
      </c>
      <c r="Q173" s="82"/>
      <c r="R173" s="56"/>
    </row>
    <row r="174" spans="2:5" ht="12.75">
      <c r="B174" s="104"/>
      <c r="C174" s="182"/>
      <c r="D174" s="183"/>
      <c r="E174" s="182"/>
    </row>
    <row r="175" spans="2:18" ht="12.75">
      <c r="B175" s="105">
        <v>6</v>
      </c>
      <c r="C175" s="173" t="s">
        <v>130</v>
      </c>
      <c r="D175" s="174">
        <v>2004</v>
      </c>
      <c r="E175" s="69" t="s">
        <v>60</v>
      </c>
      <c r="F175" s="5"/>
      <c r="G175" s="10">
        <f>(F174+F175)/2</f>
        <v>0</v>
      </c>
      <c r="H175" s="6"/>
      <c r="I175" s="6"/>
      <c r="J175" s="6"/>
      <c r="K175" s="6"/>
      <c r="L175" s="6"/>
      <c r="M175" s="12"/>
      <c r="N175" s="12"/>
      <c r="O175" s="7"/>
      <c r="P175" s="82">
        <f>SUM(P176:P178)</f>
        <v>69.89999999999999</v>
      </c>
      <c r="Q175" s="82"/>
      <c r="R175" s="56">
        <f>F174+P175</f>
        <v>69.89999999999999</v>
      </c>
    </row>
    <row r="176" spans="2:18" ht="12.75">
      <c r="B176" s="105"/>
      <c r="C176" s="175"/>
      <c r="D176" s="105"/>
      <c r="E176" s="176"/>
      <c r="F176" s="6"/>
      <c r="G176" s="11" t="s">
        <v>37</v>
      </c>
      <c r="H176" s="6">
        <v>7</v>
      </c>
      <c r="I176" s="6">
        <v>7</v>
      </c>
      <c r="J176" s="6">
        <v>6.8</v>
      </c>
      <c r="K176" s="15">
        <v>7</v>
      </c>
      <c r="L176" s="15">
        <v>6.6</v>
      </c>
      <c r="M176" s="15">
        <f>(SUM(H176:L176)-MAX(H176:L176)-MIN(H176:L176))/3*3</f>
        <v>20.799999999999997</v>
      </c>
      <c r="N176" s="82">
        <f>M176/3</f>
        <v>6.933333333333333</v>
      </c>
      <c r="O176" s="7">
        <v>3</v>
      </c>
      <c r="P176" s="22">
        <f>N176*O176</f>
        <v>20.799999999999997</v>
      </c>
      <c r="Q176" s="82"/>
      <c r="R176" s="56"/>
    </row>
    <row r="177" spans="2:18" ht="12.75">
      <c r="B177" s="105"/>
      <c r="C177" s="176"/>
      <c r="D177" s="105"/>
      <c r="E177" s="176"/>
      <c r="F177" s="6"/>
      <c r="G177" s="11" t="s">
        <v>25</v>
      </c>
      <c r="H177" s="6">
        <v>7.1</v>
      </c>
      <c r="I177" s="6">
        <v>7.1</v>
      </c>
      <c r="J177" s="6">
        <v>7</v>
      </c>
      <c r="K177" s="15">
        <v>7.1</v>
      </c>
      <c r="L177" s="15">
        <v>7.1</v>
      </c>
      <c r="M177" s="15">
        <f>(SUM(H177:L177)-MAX(H177:L177)-MIN(H177:L177))/3*3</f>
        <v>21.299999999999997</v>
      </c>
      <c r="N177" s="82">
        <f>M177/3</f>
        <v>7.099999999999999</v>
      </c>
      <c r="O177" s="7">
        <v>4</v>
      </c>
      <c r="P177" s="22">
        <f>N177*O177</f>
        <v>28.399999999999995</v>
      </c>
      <c r="Q177" s="82"/>
      <c r="R177" s="56"/>
    </row>
    <row r="178" spans="2:18" ht="12.75">
      <c r="B178" s="105"/>
      <c r="C178" s="176"/>
      <c r="D178" s="105"/>
      <c r="E178" s="176"/>
      <c r="F178" s="6"/>
      <c r="G178" s="11" t="s">
        <v>23</v>
      </c>
      <c r="H178" s="6">
        <v>6.9</v>
      </c>
      <c r="I178" s="6">
        <v>7</v>
      </c>
      <c r="J178" s="6">
        <v>6.8</v>
      </c>
      <c r="K178" s="15">
        <v>7</v>
      </c>
      <c r="L178" s="15">
        <v>6.7</v>
      </c>
      <c r="M178" s="15">
        <f>(SUM(H178:L178)-MAX(H178:L178)-MIN(H178:L178))/3*3</f>
        <v>20.7</v>
      </c>
      <c r="N178" s="82">
        <f>M178/3</f>
        <v>6.8999999999999995</v>
      </c>
      <c r="O178" s="7">
        <v>3</v>
      </c>
      <c r="P178" s="22">
        <f>N178*O178</f>
        <v>20.7</v>
      </c>
      <c r="Q178" s="82"/>
      <c r="R178" s="56"/>
    </row>
    <row r="179" spans="2:18" ht="12.75">
      <c r="B179" s="105"/>
      <c r="C179" s="176"/>
      <c r="D179" s="176"/>
      <c r="E179" s="176"/>
      <c r="F179" s="6"/>
      <c r="G179" s="6"/>
      <c r="H179" s="6"/>
      <c r="I179" s="6"/>
      <c r="J179" s="6"/>
      <c r="K179" s="6"/>
      <c r="L179" s="6"/>
      <c r="M179" s="20"/>
      <c r="N179" s="20"/>
      <c r="O179" s="7"/>
      <c r="P179" s="22"/>
      <c r="Q179" s="99"/>
      <c r="R179" s="6"/>
    </row>
    <row r="180" spans="2:18" ht="12.75">
      <c r="B180" s="105"/>
      <c r="C180" s="173"/>
      <c r="D180" s="177"/>
      <c r="E180" s="69"/>
      <c r="F180" s="5"/>
      <c r="G180" s="22"/>
      <c r="H180" s="22"/>
      <c r="I180" s="6"/>
      <c r="J180" s="6"/>
      <c r="K180" s="6"/>
      <c r="L180" s="6"/>
      <c r="M180" s="6"/>
      <c r="N180" s="6"/>
      <c r="O180" s="7"/>
      <c r="P180" s="6"/>
      <c r="Q180" s="82"/>
      <c r="R180" s="6"/>
    </row>
    <row r="181" spans="2:18" ht="12.75">
      <c r="B181" s="105">
        <v>7</v>
      </c>
      <c r="C181" s="178" t="s">
        <v>58</v>
      </c>
      <c r="D181" s="179">
        <v>2003</v>
      </c>
      <c r="E181" s="69" t="s">
        <v>60</v>
      </c>
      <c r="F181" s="5"/>
      <c r="G181" s="10">
        <f>(F180+F181)/2</f>
        <v>0</v>
      </c>
      <c r="H181" s="6"/>
      <c r="I181" s="6"/>
      <c r="J181" s="6"/>
      <c r="K181" s="6"/>
      <c r="L181" s="6"/>
      <c r="M181" s="12"/>
      <c r="N181" s="12"/>
      <c r="O181" s="7"/>
      <c r="P181" s="82">
        <f>SUM(P182:P184)</f>
        <v>68.43333333333334</v>
      </c>
      <c r="Q181" s="97"/>
      <c r="R181" s="56">
        <f>F180+P181</f>
        <v>68.43333333333334</v>
      </c>
    </row>
    <row r="182" spans="2:18" ht="12.75">
      <c r="B182" s="105"/>
      <c r="C182" s="175"/>
      <c r="D182" s="105"/>
      <c r="E182" s="176"/>
      <c r="F182" s="6"/>
      <c r="G182" s="11" t="s">
        <v>37</v>
      </c>
      <c r="H182" s="6">
        <v>7.2</v>
      </c>
      <c r="I182" s="6">
        <v>6.8</v>
      </c>
      <c r="J182" s="15">
        <v>6.7</v>
      </c>
      <c r="K182" s="6">
        <v>6.7</v>
      </c>
      <c r="L182" s="15">
        <v>7</v>
      </c>
      <c r="M182" s="15">
        <f>(SUM(H182:L182)-MAX(H182:L182)-MIN(H182:L182))/3*3</f>
        <v>20.5</v>
      </c>
      <c r="N182" s="82">
        <f>M182/3</f>
        <v>6.833333333333333</v>
      </c>
      <c r="O182" s="7">
        <v>3</v>
      </c>
      <c r="P182" s="22">
        <f>N182*O182</f>
        <v>20.5</v>
      </c>
      <c r="Q182" s="82"/>
      <c r="R182" s="56"/>
    </row>
    <row r="183" spans="2:18" ht="12.75">
      <c r="B183" s="105"/>
      <c r="C183" s="176"/>
      <c r="D183" s="105"/>
      <c r="E183" s="176"/>
      <c r="F183" s="6"/>
      <c r="G183" s="11" t="s">
        <v>25</v>
      </c>
      <c r="H183" s="6">
        <v>7.3</v>
      </c>
      <c r="I183" s="6">
        <v>6.8</v>
      </c>
      <c r="J183" s="15">
        <v>6.8</v>
      </c>
      <c r="K183" s="6">
        <v>6.6</v>
      </c>
      <c r="L183" s="15">
        <v>6.9</v>
      </c>
      <c r="M183" s="15">
        <f>(SUM(H183:L183)-MAX(H183:L183)-MIN(H183:L183))/3*3</f>
        <v>20.5</v>
      </c>
      <c r="N183" s="82">
        <f>M183/3</f>
        <v>6.833333333333333</v>
      </c>
      <c r="O183" s="7">
        <v>4</v>
      </c>
      <c r="P183" s="22">
        <f>N183*O183</f>
        <v>27.333333333333332</v>
      </c>
      <c r="Q183" s="82"/>
      <c r="R183" s="56"/>
    </row>
    <row r="184" spans="2:18" ht="12.75">
      <c r="B184" s="105"/>
      <c r="C184" s="176"/>
      <c r="D184" s="105"/>
      <c r="E184" s="176"/>
      <c r="F184" s="6"/>
      <c r="G184" s="11" t="s">
        <v>23</v>
      </c>
      <c r="H184" s="6">
        <v>7.2</v>
      </c>
      <c r="I184" s="6">
        <v>6.9</v>
      </c>
      <c r="J184" s="15">
        <v>6.9</v>
      </c>
      <c r="K184" s="6">
        <v>6.8</v>
      </c>
      <c r="L184" s="15">
        <v>6.8</v>
      </c>
      <c r="M184" s="15">
        <f>(SUM(H184:L184)-MAX(H184:L184)-MIN(H184:L184))/3*3</f>
        <v>20.6</v>
      </c>
      <c r="N184" s="82">
        <f>M184/3</f>
        <v>6.866666666666667</v>
      </c>
      <c r="O184" s="7">
        <v>3</v>
      </c>
      <c r="P184" s="22">
        <f>N184*O184</f>
        <v>20.6</v>
      </c>
      <c r="Q184" s="82"/>
      <c r="R184" s="56"/>
    </row>
    <row r="185" spans="2:18" ht="12.75">
      <c r="B185" s="105"/>
      <c r="C185" s="170"/>
      <c r="D185" s="171"/>
      <c r="E185" s="172"/>
      <c r="F185" s="22"/>
      <c r="G185" s="22"/>
      <c r="H185" s="22"/>
      <c r="I185" s="6"/>
      <c r="J185" s="6"/>
      <c r="K185" s="6"/>
      <c r="L185" s="6"/>
      <c r="M185" s="6"/>
      <c r="N185" s="6"/>
      <c r="O185" s="7"/>
      <c r="P185" s="6"/>
      <c r="Q185" s="6"/>
      <c r="R185" s="6"/>
    </row>
    <row r="186" spans="2:18" ht="12.75">
      <c r="B186" s="105">
        <v>8</v>
      </c>
      <c r="C186" s="180" t="s">
        <v>49</v>
      </c>
      <c r="D186" s="181">
        <v>2004</v>
      </c>
      <c r="E186" s="180" t="s">
        <v>108</v>
      </c>
      <c r="F186" s="10"/>
      <c r="G186" s="10">
        <f>(F185+F186)/2</f>
        <v>0</v>
      </c>
      <c r="H186" s="6"/>
      <c r="I186" s="6"/>
      <c r="J186" s="6"/>
      <c r="K186" s="6"/>
      <c r="L186" s="6"/>
      <c r="M186" s="12"/>
      <c r="N186" s="12"/>
      <c r="O186" s="7"/>
      <c r="P186" s="82">
        <f>SUM(P187:P189)</f>
        <v>71.20000000000002</v>
      </c>
      <c r="Q186" s="82"/>
      <c r="R186" s="56">
        <f>F185+P186</f>
        <v>71.20000000000002</v>
      </c>
    </row>
    <row r="187" spans="2:18" ht="12.75">
      <c r="B187" s="105"/>
      <c r="C187" s="175"/>
      <c r="D187" s="105"/>
      <c r="E187" s="176"/>
      <c r="F187" s="6"/>
      <c r="G187" s="11" t="s">
        <v>37</v>
      </c>
      <c r="H187" s="19">
        <v>7</v>
      </c>
      <c r="I187" s="19">
        <v>7.2</v>
      </c>
      <c r="J187" s="19">
        <v>7</v>
      </c>
      <c r="K187" s="19">
        <v>6.4</v>
      </c>
      <c r="L187" s="19">
        <v>7.4</v>
      </c>
      <c r="M187" s="15">
        <f>(SUM(H187:L187)-MAX(H187:L187)-MIN(H187:L187))/3*3</f>
        <v>21.200000000000003</v>
      </c>
      <c r="N187" s="82">
        <f>M187/3</f>
        <v>7.066666666666667</v>
      </c>
      <c r="O187" s="7">
        <v>3</v>
      </c>
      <c r="P187" s="22">
        <f>N187*O187</f>
        <v>21.200000000000003</v>
      </c>
      <c r="Q187" s="82"/>
      <c r="R187" s="56"/>
    </row>
    <row r="188" spans="2:18" ht="12.75">
      <c r="B188" s="105"/>
      <c r="C188" s="176"/>
      <c r="D188" s="105"/>
      <c r="E188" s="176"/>
      <c r="F188" s="6"/>
      <c r="G188" s="11" t="s">
        <v>25</v>
      </c>
      <c r="H188" s="19">
        <v>7</v>
      </c>
      <c r="I188" s="19">
        <v>7.3</v>
      </c>
      <c r="J188" s="19">
        <v>7</v>
      </c>
      <c r="K188" s="19">
        <v>6.5</v>
      </c>
      <c r="L188" s="19">
        <v>7.4</v>
      </c>
      <c r="M188" s="15">
        <f>(SUM(H188:L188)-MAX(H188:L188)-MIN(H188:L188))/3*3</f>
        <v>21.300000000000004</v>
      </c>
      <c r="N188" s="82">
        <f>M188/3</f>
        <v>7.100000000000001</v>
      </c>
      <c r="O188" s="7">
        <v>4</v>
      </c>
      <c r="P188" s="22">
        <f>N188*O188</f>
        <v>28.400000000000006</v>
      </c>
      <c r="Q188" s="82"/>
      <c r="R188" s="56"/>
    </row>
    <row r="189" spans="2:18" ht="12.75">
      <c r="B189" s="105"/>
      <c r="C189" s="176"/>
      <c r="D189" s="105"/>
      <c r="E189" s="176"/>
      <c r="F189" s="6"/>
      <c r="G189" s="11" t="s">
        <v>23</v>
      </c>
      <c r="H189" s="19">
        <v>7.2</v>
      </c>
      <c r="I189" s="19">
        <v>7.3</v>
      </c>
      <c r="J189" s="19">
        <v>7.1</v>
      </c>
      <c r="K189" s="19">
        <v>6.5</v>
      </c>
      <c r="L189" s="19">
        <v>7.4</v>
      </c>
      <c r="M189" s="15">
        <f>(SUM(H189:L189)-MAX(H189:L189)-MIN(H189:L189))/3*3</f>
        <v>21.6</v>
      </c>
      <c r="N189" s="82">
        <f>M189/3</f>
        <v>7.2</v>
      </c>
      <c r="O189" s="7">
        <v>3</v>
      </c>
      <c r="P189" s="22">
        <f>N189*O189</f>
        <v>21.6</v>
      </c>
      <c r="Q189" s="82"/>
      <c r="R189" s="56"/>
    </row>
    <row r="190" spans="2:5" ht="12.75">
      <c r="B190" s="104"/>
      <c r="C190" s="182"/>
      <c r="D190" s="183"/>
      <c r="E190" s="182"/>
    </row>
    <row r="191" spans="2:18" ht="12.75">
      <c r="B191" s="105">
        <v>9</v>
      </c>
      <c r="C191" s="173" t="s">
        <v>72</v>
      </c>
      <c r="D191" s="174">
        <v>2004</v>
      </c>
      <c r="E191" s="69" t="s">
        <v>108</v>
      </c>
      <c r="F191" s="5"/>
      <c r="G191" s="10">
        <f>(F190+F191)/2</f>
        <v>0</v>
      </c>
      <c r="H191" s="6"/>
      <c r="I191" s="6"/>
      <c r="J191" s="6"/>
      <c r="K191" s="6"/>
      <c r="L191" s="6"/>
      <c r="M191" s="12"/>
      <c r="N191" s="12"/>
      <c r="O191" s="7"/>
      <c r="P191" s="82">
        <f>SUM(P192:P194)</f>
        <v>71.60000000000001</v>
      </c>
      <c r="Q191" s="82"/>
      <c r="R191" s="56">
        <f>F190+P191</f>
        <v>71.60000000000001</v>
      </c>
    </row>
    <row r="192" spans="2:18" ht="12.75">
      <c r="B192" s="105"/>
      <c r="C192" s="175"/>
      <c r="D192" s="105"/>
      <c r="E192" s="176"/>
      <c r="F192" s="6"/>
      <c r="G192" s="11" t="s">
        <v>37</v>
      </c>
      <c r="H192" s="6">
        <v>7.2</v>
      </c>
      <c r="I192" s="6">
        <v>7</v>
      </c>
      <c r="J192" s="6">
        <v>7.1</v>
      </c>
      <c r="K192" s="15">
        <v>6.4</v>
      </c>
      <c r="L192" s="15">
        <v>7.4</v>
      </c>
      <c r="M192" s="15">
        <f>(SUM(H192:L192)-MAX(H192:L192)-MIN(H192:L192))/3*3</f>
        <v>21.299999999999997</v>
      </c>
      <c r="N192" s="82">
        <f>M192/3</f>
        <v>7.099999999999999</v>
      </c>
      <c r="O192" s="7">
        <v>3</v>
      </c>
      <c r="P192" s="22">
        <f>N192*O192</f>
        <v>21.299999999999997</v>
      </c>
      <c r="Q192" s="82"/>
      <c r="R192" s="56"/>
    </row>
    <row r="193" spans="2:18" ht="12.75">
      <c r="B193" s="105"/>
      <c r="C193" s="176"/>
      <c r="D193" s="105"/>
      <c r="E193" s="176"/>
      <c r="F193" s="6"/>
      <c r="G193" s="11" t="s">
        <v>25</v>
      </c>
      <c r="H193" s="6">
        <v>7.2</v>
      </c>
      <c r="I193" s="6">
        <v>7.2</v>
      </c>
      <c r="J193" s="6">
        <v>7.2</v>
      </c>
      <c r="K193" s="15">
        <v>6.6</v>
      </c>
      <c r="L193" s="15">
        <v>7.2</v>
      </c>
      <c r="M193" s="15">
        <f>(SUM(H193:L193)-MAX(H193:L193)-MIN(H193:L193))/3*3</f>
        <v>21.60000000000001</v>
      </c>
      <c r="N193" s="82">
        <f>M193/3</f>
        <v>7.200000000000003</v>
      </c>
      <c r="O193" s="7">
        <v>4</v>
      </c>
      <c r="P193" s="22">
        <f>N193*O193</f>
        <v>28.80000000000001</v>
      </c>
      <c r="Q193" s="82"/>
      <c r="R193" s="56"/>
    </row>
    <row r="194" spans="2:18" ht="12.75">
      <c r="B194" s="105"/>
      <c r="C194" s="176"/>
      <c r="D194" s="105"/>
      <c r="E194" s="176"/>
      <c r="F194" s="6"/>
      <c r="G194" s="11" t="s">
        <v>23</v>
      </c>
      <c r="H194" s="6">
        <v>7.2</v>
      </c>
      <c r="I194" s="6">
        <v>7.2</v>
      </c>
      <c r="J194" s="6">
        <v>7.1</v>
      </c>
      <c r="K194" s="15">
        <v>6.5</v>
      </c>
      <c r="L194" s="15">
        <v>7.4</v>
      </c>
      <c r="M194" s="15">
        <f>(SUM(H194:L194)-MAX(H194:L194)-MIN(H194:L194))/3*3</f>
        <v>21.5</v>
      </c>
      <c r="N194" s="82">
        <f>M194/3</f>
        <v>7.166666666666667</v>
      </c>
      <c r="O194" s="7">
        <v>3</v>
      </c>
      <c r="P194" s="22">
        <f>N194*O194</f>
        <v>21.5</v>
      </c>
      <c r="Q194" s="82"/>
      <c r="R194" s="56"/>
    </row>
    <row r="195" spans="2:18" ht="12.75">
      <c r="B195" s="105"/>
      <c r="C195" s="176"/>
      <c r="D195" s="176"/>
      <c r="E195" s="176"/>
      <c r="F195" s="6"/>
      <c r="G195" s="6"/>
      <c r="H195" s="6"/>
      <c r="I195" s="6"/>
      <c r="J195" s="6"/>
      <c r="K195" s="6"/>
      <c r="L195" s="6"/>
      <c r="M195" s="20"/>
      <c r="N195" s="20"/>
      <c r="O195" s="7"/>
      <c r="P195" s="22"/>
      <c r="Q195" s="99"/>
      <c r="R195" s="6"/>
    </row>
    <row r="196" spans="2:18" ht="12.75">
      <c r="B196" s="105"/>
      <c r="C196" s="173"/>
      <c r="D196" s="177"/>
      <c r="E196" s="69"/>
      <c r="F196" s="5"/>
      <c r="G196" s="22"/>
      <c r="H196" s="22"/>
      <c r="I196" s="6"/>
      <c r="J196" s="6"/>
      <c r="K196" s="6"/>
      <c r="L196" s="6"/>
      <c r="M196" s="6"/>
      <c r="N196" s="6"/>
      <c r="O196" s="7"/>
      <c r="P196" s="6"/>
      <c r="Q196" s="82"/>
      <c r="R196" s="6"/>
    </row>
    <row r="197" spans="2:18" ht="22.5">
      <c r="B197" s="105">
        <v>10</v>
      </c>
      <c r="C197" s="178" t="s">
        <v>138</v>
      </c>
      <c r="D197" s="179">
        <v>2003</v>
      </c>
      <c r="E197" s="69" t="s">
        <v>57</v>
      </c>
      <c r="F197" s="5"/>
      <c r="G197" s="10">
        <f>(F196+F197)/2</f>
        <v>0</v>
      </c>
      <c r="H197" s="6"/>
      <c r="I197" s="6"/>
      <c r="J197" s="6"/>
      <c r="K197" s="6"/>
      <c r="L197" s="6"/>
      <c r="M197" s="12"/>
      <c r="N197" s="12"/>
      <c r="O197" s="7"/>
      <c r="P197" s="82">
        <f>SUM(P198:P200)</f>
        <v>69.63333333333333</v>
      </c>
      <c r="Q197" s="97"/>
      <c r="R197" s="56">
        <f>F196+P197</f>
        <v>69.63333333333333</v>
      </c>
    </row>
    <row r="198" spans="2:18" ht="12.75">
      <c r="B198" s="105"/>
      <c r="C198" s="175"/>
      <c r="D198" s="105"/>
      <c r="E198" s="176"/>
      <c r="F198" s="6"/>
      <c r="G198" s="11" t="s">
        <v>37</v>
      </c>
      <c r="H198" s="6">
        <v>7.4</v>
      </c>
      <c r="I198" s="6">
        <v>7.1</v>
      </c>
      <c r="J198" s="6">
        <v>7</v>
      </c>
      <c r="K198" s="15">
        <v>6.7</v>
      </c>
      <c r="L198" s="15">
        <v>6.7</v>
      </c>
      <c r="M198" s="15">
        <f>(SUM(H198:L198)-MAX(H198:L198)-MIN(H198:L198))/3*3</f>
        <v>20.8</v>
      </c>
      <c r="N198" s="82">
        <f>M198/3</f>
        <v>6.933333333333334</v>
      </c>
      <c r="O198" s="7">
        <v>3</v>
      </c>
      <c r="P198" s="22">
        <f>N198*O198</f>
        <v>20.8</v>
      </c>
      <c r="Q198" s="82"/>
      <c r="R198" s="56"/>
    </row>
    <row r="199" spans="2:18" ht="12.75">
      <c r="B199" s="105"/>
      <c r="C199" s="176"/>
      <c r="D199" s="105"/>
      <c r="E199" s="176"/>
      <c r="F199" s="6"/>
      <c r="G199" s="11" t="s">
        <v>25</v>
      </c>
      <c r="H199" s="6">
        <v>7.5</v>
      </c>
      <c r="I199" s="6">
        <v>7.1</v>
      </c>
      <c r="J199" s="6">
        <v>7.1</v>
      </c>
      <c r="K199" s="15">
        <v>6.6</v>
      </c>
      <c r="L199" s="15">
        <v>6.5</v>
      </c>
      <c r="M199" s="15">
        <f>(SUM(H199:L199)-MAX(H199:L199)-MIN(H199:L199))/3*3</f>
        <v>20.799999999999997</v>
      </c>
      <c r="N199" s="82">
        <f>M199/3</f>
        <v>6.933333333333333</v>
      </c>
      <c r="O199" s="7">
        <v>4</v>
      </c>
      <c r="P199" s="22">
        <f>N199*O199</f>
        <v>27.73333333333333</v>
      </c>
      <c r="Q199" s="82"/>
      <c r="R199" s="56"/>
    </row>
    <row r="200" spans="2:18" ht="12.75">
      <c r="B200" s="105"/>
      <c r="C200" s="176"/>
      <c r="D200" s="105"/>
      <c r="E200" s="176"/>
      <c r="F200" s="6"/>
      <c r="G200" s="11" t="s">
        <v>23</v>
      </c>
      <c r="H200" s="6">
        <v>7.5</v>
      </c>
      <c r="I200" s="6">
        <v>7.2</v>
      </c>
      <c r="J200" s="6">
        <v>7.2</v>
      </c>
      <c r="K200" s="15">
        <v>6.7</v>
      </c>
      <c r="L200" s="15">
        <v>6.5</v>
      </c>
      <c r="M200" s="15">
        <f>(SUM(H200:L200)-MAX(H200:L200)-MIN(H200:L200))/3*3</f>
        <v>21.099999999999994</v>
      </c>
      <c r="N200" s="82">
        <f>M200/3</f>
        <v>7.033333333333331</v>
      </c>
      <c r="O200" s="7">
        <v>3</v>
      </c>
      <c r="P200" s="22">
        <f>N200*O200</f>
        <v>21.099999999999994</v>
      </c>
      <c r="Q200" s="82"/>
      <c r="R200" s="56"/>
    </row>
    <row r="201" spans="2:18" ht="12.75">
      <c r="B201" s="105"/>
      <c r="C201" s="170"/>
      <c r="D201" s="171"/>
      <c r="E201" s="172"/>
      <c r="F201" s="22"/>
      <c r="G201" s="22"/>
      <c r="H201" s="22"/>
      <c r="I201" s="6"/>
      <c r="J201" s="6"/>
      <c r="K201" s="6"/>
      <c r="L201" s="6"/>
      <c r="M201" s="6"/>
      <c r="N201" s="6"/>
      <c r="O201" s="7"/>
      <c r="P201" s="6"/>
      <c r="Q201" s="6"/>
      <c r="R201" s="6"/>
    </row>
    <row r="202" spans="2:18" ht="12.75">
      <c r="B202" s="105">
        <v>11</v>
      </c>
      <c r="C202" s="180" t="s">
        <v>56</v>
      </c>
      <c r="D202" s="181">
        <v>2003</v>
      </c>
      <c r="E202" s="180" t="s">
        <v>57</v>
      </c>
      <c r="F202" s="10"/>
      <c r="G202" s="10">
        <f>(F201+F202)/2</f>
        <v>0</v>
      </c>
      <c r="H202" s="6"/>
      <c r="I202" s="6"/>
      <c r="J202" s="6"/>
      <c r="K202" s="6"/>
      <c r="L202" s="6"/>
      <c r="M202" s="12"/>
      <c r="N202" s="12"/>
      <c r="O202" s="7"/>
      <c r="P202" s="82">
        <f>SUM(P203:P205)</f>
        <v>72.36666666666667</v>
      </c>
      <c r="Q202" s="82"/>
      <c r="R202" s="56">
        <f>F201+P202</f>
        <v>72.36666666666667</v>
      </c>
    </row>
    <row r="203" spans="2:18" ht="12.75">
      <c r="B203" s="105"/>
      <c r="C203" s="175"/>
      <c r="D203" s="105"/>
      <c r="E203" s="176"/>
      <c r="F203" s="6"/>
      <c r="G203" s="11" t="s">
        <v>37</v>
      </c>
      <c r="H203" s="6">
        <v>7.7</v>
      </c>
      <c r="I203" s="6">
        <v>7.2</v>
      </c>
      <c r="J203" s="6">
        <v>7.3</v>
      </c>
      <c r="K203" s="15">
        <v>6.9</v>
      </c>
      <c r="L203" s="15">
        <v>7.1</v>
      </c>
      <c r="M203" s="15">
        <f>(SUM(H203:L203)-MAX(H203:L203)-MIN(H203:L203))/3*3</f>
        <v>21.6</v>
      </c>
      <c r="N203" s="82">
        <f>M203/3</f>
        <v>7.2</v>
      </c>
      <c r="O203" s="7">
        <v>3</v>
      </c>
      <c r="P203" s="22">
        <f>N203*O203</f>
        <v>21.6</v>
      </c>
      <c r="Q203" s="82"/>
      <c r="R203" s="56"/>
    </row>
    <row r="204" spans="2:18" ht="12.75">
      <c r="B204" s="105"/>
      <c r="C204" s="176"/>
      <c r="D204" s="105"/>
      <c r="E204" s="176"/>
      <c r="F204" s="6"/>
      <c r="G204" s="11" t="s">
        <v>25</v>
      </c>
      <c r="H204" s="6">
        <v>7.8</v>
      </c>
      <c r="I204" s="6">
        <v>7.3</v>
      </c>
      <c r="J204" s="6">
        <v>7.2</v>
      </c>
      <c r="K204" s="15">
        <v>6.9</v>
      </c>
      <c r="L204" s="15">
        <v>7.3</v>
      </c>
      <c r="M204" s="15">
        <f>(SUM(H204:L204)-MAX(H204:L204)-MIN(H204:L204))/3*3</f>
        <v>21.799999999999997</v>
      </c>
      <c r="N204" s="82">
        <f>M204/3</f>
        <v>7.266666666666666</v>
      </c>
      <c r="O204" s="7">
        <v>4</v>
      </c>
      <c r="P204" s="22">
        <f>N204*O204</f>
        <v>29.066666666666663</v>
      </c>
      <c r="Q204" s="82"/>
      <c r="R204" s="56"/>
    </row>
    <row r="205" spans="2:18" ht="12.75">
      <c r="B205" s="105"/>
      <c r="C205" s="176"/>
      <c r="D205" s="105"/>
      <c r="E205" s="176"/>
      <c r="F205" s="6"/>
      <c r="G205" s="11" t="s">
        <v>23</v>
      </c>
      <c r="H205" s="6">
        <v>7.7</v>
      </c>
      <c r="I205" s="6">
        <v>7.4</v>
      </c>
      <c r="J205" s="6">
        <v>7.2</v>
      </c>
      <c r="K205" s="15">
        <v>6.9</v>
      </c>
      <c r="L205" s="15">
        <v>7.1</v>
      </c>
      <c r="M205" s="15">
        <f>(SUM(H205:L205)-MAX(H205:L205)-MIN(H205:L205))/3*3</f>
        <v>21.700000000000003</v>
      </c>
      <c r="N205" s="82">
        <f>M205/3</f>
        <v>7.233333333333334</v>
      </c>
      <c r="O205" s="7">
        <v>3</v>
      </c>
      <c r="P205" s="22">
        <f>N205*O205</f>
        <v>21.700000000000003</v>
      </c>
      <c r="Q205" s="82"/>
      <c r="R205" s="56"/>
    </row>
    <row r="206" spans="2:5" ht="12.75">
      <c r="B206" s="104"/>
      <c r="C206" s="182"/>
      <c r="D206" s="183"/>
      <c r="E206" s="182"/>
    </row>
    <row r="207" spans="2:18" ht="12.75">
      <c r="B207" s="105">
        <v>12</v>
      </c>
      <c r="C207" s="173" t="s">
        <v>128</v>
      </c>
      <c r="D207" s="174">
        <v>2004</v>
      </c>
      <c r="E207" s="69" t="s">
        <v>57</v>
      </c>
      <c r="F207" s="5"/>
      <c r="G207" s="10">
        <f>(F206+F207)/2</f>
        <v>0</v>
      </c>
      <c r="H207" s="6"/>
      <c r="I207" s="6"/>
      <c r="J207" s="6"/>
      <c r="K207" s="6"/>
      <c r="L207" s="6"/>
      <c r="M207" s="12"/>
      <c r="N207" s="12"/>
      <c r="O207" s="7"/>
      <c r="P207" s="82">
        <f>SUM(P208:P210)</f>
        <v>70.29999999999998</v>
      </c>
      <c r="Q207" s="82"/>
      <c r="R207" s="56">
        <f>F206+P207</f>
        <v>70.29999999999998</v>
      </c>
    </row>
    <row r="208" spans="2:18" ht="12.75">
      <c r="B208" s="105"/>
      <c r="C208" s="175"/>
      <c r="D208" s="105"/>
      <c r="E208" s="176"/>
      <c r="F208" s="6"/>
      <c r="G208" s="11" t="s">
        <v>37</v>
      </c>
      <c r="H208" s="6">
        <v>7.1</v>
      </c>
      <c r="I208" s="6">
        <v>7</v>
      </c>
      <c r="J208" s="6">
        <v>7.1</v>
      </c>
      <c r="K208" s="15">
        <v>6.6</v>
      </c>
      <c r="L208" s="15">
        <v>6.9</v>
      </c>
      <c r="M208" s="15">
        <f>(SUM(H208:L208)-MAX(H208:L208)-MIN(H208:L208))/3*3</f>
        <v>20.999999999999993</v>
      </c>
      <c r="N208" s="82">
        <f>M208/3</f>
        <v>6.999999999999997</v>
      </c>
      <c r="O208" s="7">
        <v>3</v>
      </c>
      <c r="P208" s="22">
        <f>N208*O208</f>
        <v>20.999999999999993</v>
      </c>
      <c r="Q208" s="82"/>
      <c r="R208" s="56"/>
    </row>
    <row r="209" spans="2:18" ht="12.75">
      <c r="B209" s="105"/>
      <c r="C209" s="176"/>
      <c r="D209" s="105"/>
      <c r="E209" s="176"/>
      <c r="F209" s="6"/>
      <c r="G209" s="11" t="s">
        <v>25</v>
      </c>
      <c r="H209" s="6">
        <v>7.2</v>
      </c>
      <c r="I209" s="6">
        <v>7.1</v>
      </c>
      <c r="J209" s="6">
        <v>7.3</v>
      </c>
      <c r="K209" s="15">
        <v>6.8</v>
      </c>
      <c r="L209" s="15">
        <v>7</v>
      </c>
      <c r="M209" s="15">
        <f>(SUM(H209:L209)-MAX(H209:L209)-MIN(H209:L209))/3*3</f>
        <v>21.300000000000004</v>
      </c>
      <c r="N209" s="82">
        <f>M209/3</f>
        <v>7.100000000000001</v>
      </c>
      <c r="O209" s="7">
        <v>4</v>
      </c>
      <c r="P209" s="22">
        <f>N209*O209</f>
        <v>28.400000000000006</v>
      </c>
      <c r="Q209" s="82"/>
      <c r="R209" s="56"/>
    </row>
    <row r="210" spans="2:18" ht="12.75">
      <c r="B210" s="105"/>
      <c r="C210" s="176"/>
      <c r="D210" s="105"/>
      <c r="E210" s="176"/>
      <c r="F210" s="6"/>
      <c r="G210" s="11" t="s">
        <v>23</v>
      </c>
      <c r="H210" s="6">
        <v>7.1</v>
      </c>
      <c r="I210" s="6">
        <v>7.1</v>
      </c>
      <c r="J210" s="6">
        <v>7.1</v>
      </c>
      <c r="K210" s="15">
        <v>6.7</v>
      </c>
      <c r="L210" s="15">
        <v>6.6</v>
      </c>
      <c r="M210" s="15">
        <f>(SUM(H210:L210)-MAX(H210:L210)-MIN(H210:L210))/3*3</f>
        <v>20.89999999999999</v>
      </c>
      <c r="N210" s="82">
        <f>M210/3</f>
        <v>6.966666666666664</v>
      </c>
      <c r="O210" s="7">
        <v>3</v>
      </c>
      <c r="P210" s="22">
        <f>N210*O210</f>
        <v>20.89999999999999</v>
      </c>
      <c r="Q210" s="82"/>
      <c r="R210" s="56"/>
    </row>
    <row r="211" spans="2:18" ht="12.75">
      <c r="B211" s="105"/>
      <c r="C211" s="176"/>
      <c r="D211" s="176"/>
      <c r="E211" s="176"/>
      <c r="F211" s="6"/>
      <c r="G211" s="6"/>
      <c r="H211" s="6"/>
      <c r="I211" s="6"/>
      <c r="J211" s="6"/>
      <c r="K211" s="6"/>
      <c r="L211" s="6"/>
      <c r="M211" s="20"/>
      <c r="N211" s="20"/>
      <c r="O211" s="7"/>
      <c r="P211" s="22"/>
      <c r="Q211" s="99"/>
      <c r="R211" s="6"/>
    </row>
    <row r="212" spans="2:18" ht="12.75">
      <c r="B212" s="105"/>
      <c r="C212" s="173"/>
      <c r="D212" s="177"/>
      <c r="E212" s="69"/>
      <c r="F212" s="5"/>
      <c r="G212" s="22"/>
      <c r="H212" s="22"/>
      <c r="I212" s="6"/>
      <c r="J212" s="6"/>
      <c r="K212" s="6"/>
      <c r="L212" s="6"/>
      <c r="M212" s="6"/>
      <c r="N212" s="6"/>
      <c r="O212" s="7"/>
      <c r="P212" s="6"/>
      <c r="Q212" s="82"/>
      <c r="R212" s="6"/>
    </row>
    <row r="213" spans="2:18" ht="12.75">
      <c r="B213" s="105">
        <v>13</v>
      </c>
      <c r="C213" s="178" t="s">
        <v>69</v>
      </c>
      <c r="D213" s="179">
        <v>2003</v>
      </c>
      <c r="E213" s="69" t="s">
        <v>57</v>
      </c>
      <c r="F213" s="5"/>
      <c r="G213" s="10">
        <f>(F212+F213)/2</f>
        <v>0</v>
      </c>
      <c r="H213" s="6"/>
      <c r="I213" s="6"/>
      <c r="J213" s="6"/>
      <c r="K213" s="6"/>
      <c r="L213" s="6"/>
      <c r="M213" s="12"/>
      <c r="N213" s="12"/>
      <c r="O213" s="7"/>
      <c r="P213" s="82">
        <f>SUM(P214:P216)</f>
        <v>72.96666666666667</v>
      </c>
      <c r="Q213" s="97"/>
      <c r="R213" s="56">
        <f>F212+P213</f>
        <v>72.96666666666667</v>
      </c>
    </row>
    <row r="214" spans="2:18" ht="12.75">
      <c r="B214" s="105"/>
      <c r="C214" s="175"/>
      <c r="D214" s="105"/>
      <c r="E214" s="176"/>
      <c r="F214" s="6"/>
      <c r="G214" s="11" t="s">
        <v>37</v>
      </c>
      <c r="H214" s="6">
        <v>7.4</v>
      </c>
      <c r="I214" s="6">
        <v>7.1</v>
      </c>
      <c r="J214" s="6">
        <v>7.6</v>
      </c>
      <c r="K214" s="15">
        <v>7.3</v>
      </c>
      <c r="L214" s="15">
        <v>6.8</v>
      </c>
      <c r="M214" s="15">
        <f>(SUM(H214:L214)-MAX(H214:L214)-MIN(H214:L214))/3*3</f>
        <v>21.8</v>
      </c>
      <c r="N214" s="82">
        <f>M214/3</f>
        <v>7.266666666666667</v>
      </c>
      <c r="O214" s="7">
        <v>3</v>
      </c>
      <c r="P214" s="22">
        <f>N214*O214</f>
        <v>21.8</v>
      </c>
      <c r="Q214" s="82"/>
      <c r="R214" s="56"/>
    </row>
    <row r="215" spans="2:18" ht="12.75">
      <c r="B215" s="105"/>
      <c r="C215" s="176"/>
      <c r="D215" s="105"/>
      <c r="E215" s="176"/>
      <c r="F215" s="6"/>
      <c r="G215" s="11" t="s">
        <v>25</v>
      </c>
      <c r="H215" s="6">
        <v>7.5</v>
      </c>
      <c r="I215" s="6">
        <v>7.1</v>
      </c>
      <c r="J215" s="6">
        <v>7.6</v>
      </c>
      <c r="K215" s="15">
        <v>7.2</v>
      </c>
      <c r="L215" s="15">
        <v>6.8</v>
      </c>
      <c r="M215" s="15">
        <f>(SUM(H215:L215)-MAX(H215:L215)-MIN(H215:L215))/3*3</f>
        <v>21.799999999999994</v>
      </c>
      <c r="N215" s="82">
        <f>M215/3</f>
        <v>7.266666666666665</v>
      </c>
      <c r="O215" s="7">
        <v>4</v>
      </c>
      <c r="P215" s="22">
        <f>N215*O215</f>
        <v>29.06666666666666</v>
      </c>
      <c r="Q215" s="82"/>
      <c r="R215" s="56"/>
    </row>
    <row r="216" spans="2:18" ht="12.75">
      <c r="B216" s="105"/>
      <c r="C216" s="176"/>
      <c r="D216" s="105"/>
      <c r="E216" s="176"/>
      <c r="F216" s="6"/>
      <c r="G216" s="11" t="s">
        <v>23</v>
      </c>
      <c r="H216" s="6">
        <v>7.5</v>
      </c>
      <c r="I216" s="6">
        <v>7.3</v>
      </c>
      <c r="J216" s="6">
        <v>7.6</v>
      </c>
      <c r="K216" s="15">
        <v>7.3</v>
      </c>
      <c r="L216" s="15">
        <v>7</v>
      </c>
      <c r="M216" s="15">
        <f>(SUM(H216:L216)-MAX(H216:L216)-MIN(H216:L216))/3*3</f>
        <v>22.1</v>
      </c>
      <c r="N216" s="82">
        <f>M216/3</f>
        <v>7.366666666666667</v>
      </c>
      <c r="O216" s="7">
        <v>3</v>
      </c>
      <c r="P216" s="22">
        <f>N216*O216</f>
        <v>22.1</v>
      </c>
      <c r="Q216" s="82"/>
      <c r="R216" s="56"/>
    </row>
    <row r="217" spans="2:18" ht="12.75">
      <c r="B217" s="105"/>
      <c r="C217" s="170"/>
      <c r="D217" s="171"/>
      <c r="E217" s="172"/>
      <c r="F217" s="22"/>
      <c r="G217" s="22"/>
      <c r="H217" s="22"/>
      <c r="I217" s="6"/>
      <c r="J217" s="6"/>
      <c r="K217" s="6"/>
      <c r="L217" s="6"/>
      <c r="M217" s="6"/>
      <c r="N217" s="6"/>
      <c r="O217" s="7"/>
      <c r="P217" s="6"/>
      <c r="Q217" s="6"/>
      <c r="R217" s="6"/>
    </row>
    <row r="218" spans="2:18" ht="12.75">
      <c r="B218" s="105">
        <v>14</v>
      </c>
      <c r="C218" s="180" t="s">
        <v>141</v>
      </c>
      <c r="D218" s="181">
        <v>2004</v>
      </c>
      <c r="E218" s="180" t="s">
        <v>108</v>
      </c>
      <c r="F218" s="10"/>
      <c r="G218" s="10">
        <f>(F217+F218)/2</f>
        <v>0</v>
      </c>
      <c r="H218" s="6"/>
      <c r="I218" s="6"/>
      <c r="J218" s="6"/>
      <c r="K218" s="6"/>
      <c r="L218" s="6"/>
      <c r="M218" s="12"/>
      <c r="N218" s="12"/>
      <c r="O218" s="7"/>
      <c r="P218" s="82">
        <f>SUM(P219:P221)</f>
        <v>73.1</v>
      </c>
      <c r="Q218" s="82"/>
      <c r="R218" s="56">
        <f>F217+P218</f>
        <v>73.1</v>
      </c>
    </row>
    <row r="219" spans="2:18" ht="12.75">
      <c r="B219" s="105"/>
      <c r="C219" s="175"/>
      <c r="D219" s="105"/>
      <c r="E219" s="176"/>
      <c r="F219" s="6"/>
      <c r="G219" s="11" t="s">
        <v>37</v>
      </c>
      <c r="H219" s="6">
        <v>6.5</v>
      </c>
      <c r="I219" s="6">
        <v>7.3</v>
      </c>
      <c r="J219" s="6">
        <v>7.4</v>
      </c>
      <c r="K219" s="15">
        <v>7.2</v>
      </c>
      <c r="L219" s="15">
        <v>7.3</v>
      </c>
      <c r="M219" s="15">
        <f>(SUM(H219:L219)-MAX(H219:L219)-MIN(H219:L219))/3*3</f>
        <v>21.800000000000004</v>
      </c>
      <c r="N219" s="82">
        <f>M219/3</f>
        <v>7.266666666666668</v>
      </c>
      <c r="O219" s="7">
        <v>3</v>
      </c>
      <c r="P219" s="22">
        <f>N219*O219</f>
        <v>21.800000000000004</v>
      </c>
      <c r="Q219" s="82"/>
      <c r="R219" s="56"/>
    </row>
    <row r="220" spans="2:18" ht="12.75">
      <c r="B220" s="105"/>
      <c r="C220" s="176"/>
      <c r="D220" s="105"/>
      <c r="E220" s="176"/>
      <c r="F220" s="6"/>
      <c r="G220" s="11" t="s">
        <v>25</v>
      </c>
      <c r="H220" s="6">
        <v>6.6</v>
      </c>
      <c r="I220" s="6">
        <v>7.4</v>
      </c>
      <c r="J220" s="6">
        <v>7.3</v>
      </c>
      <c r="K220" s="15">
        <v>7.2</v>
      </c>
      <c r="L220" s="15">
        <v>7.4</v>
      </c>
      <c r="M220" s="15">
        <f>(SUM(H220:L220)-MAX(H220:L220)-MIN(H220:L220))/3*3</f>
        <v>21.9</v>
      </c>
      <c r="N220" s="82">
        <f>M220/3</f>
        <v>7.3</v>
      </c>
      <c r="O220" s="7">
        <v>4</v>
      </c>
      <c r="P220" s="22">
        <f>N220*O220</f>
        <v>29.2</v>
      </c>
      <c r="Q220" s="82"/>
      <c r="R220" s="56"/>
    </row>
    <row r="221" spans="2:18" ht="12.75">
      <c r="B221" s="105"/>
      <c r="C221" s="176"/>
      <c r="D221" s="105"/>
      <c r="E221" s="176"/>
      <c r="F221" s="6"/>
      <c r="G221" s="11" t="s">
        <v>23</v>
      </c>
      <c r="H221" s="6">
        <v>6.5</v>
      </c>
      <c r="I221" s="6">
        <v>7.4</v>
      </c>
      <c r="J221" s="6">
        <v>7.4</v>
      </c>
      <c r="K221" s="15">
        <v>7.3</v>
      </c>
      <c r="L221" s="15">
        <v>7.4</v>
      </c>
      <c r="M221" s="15">
        <f>(SUM(H221:L221)-MAX(H221:L221)-MIN(H221:L221))/3*3</f>
        <v>22.1</v>
      </c>
      <c r="N221" s="82">
        <f>M221/3</f>
        <v>7.366666666666667</v>
      </c>
      <c r="O221" s="7">
        <v>3</v>
      </c>
      <c r="P221" s="22">
        <f>N221*O221</f>
        <v>22.1</v>
      </c>
      <c r="Q221" s="82"/>
      <c r="R221" s="56"/>
    </row>
    <row r="222" spans="2:5" ht="12.75">
      <c r="B222" s="104"/>
      <c r="C222" s="182"/>
      <c r="D222" s="183"/>
      <c r="E222" s="182"/>
    </row>
    <row r="223" spans="2:18" ht="12.75">
      <c r="B223" s="105">
        <v>15</v>
      </c>
      <c r="C223" s="173" t="s">
        <v>233</v>
      </c>
      <c r="D223" s="174">
        <v>2004</v>
      </c>
      <c r="E223" s="69" t="s">
        <v>60</v>
      </c>
      <c r="F223" s="5"/>
      <c r="G223" s="10">
        <f>(F222+F223)/2</f>
        <v>0</v>
      </c>
      <c r="H223" s="6"/>
      <c r="I223" s="6"/>
      <c r="J223" s="6"/>
      <c r="K223" s="6"/>
      <c r="L223" s="6"/>
      <c r="M223" s="12"/>
      <c r="N223" s="12"/>
      <c r="O223" s="7"/>
      <c r="P223" s="82">
        <f>SUM(P224:P226)</f>
        <v>70.66666666666667</v>
      </c>
      <c r="Q223" s="82"/>
      <c r="R223" s="56">
        <f>F222+P223</f>
        <v>70.66666666666667</v>
      </c>
    </row>
    <row r="224" spans="2:18" ht="12.75">
      <c r="B224" s="105"/>
      <c r="C224" s="175"/>
      <c r="D224" s="105"/>
      <c r="E224" s="176"/>
      <c r="F224" s="6"/>
      <c r="G224" s="11" t="s">
        <v>37</v>
      </c>
      <c r="H224" s="6">
        <v>7.4</v>
      </c>
      <c r="I224" s="6">
        <v>7.1</v>
      </c>
      <c r="J224" s="6">
        <v>7</v>
      </c>
      <c r="K224" s="15">
        <v>7</v>
      </c>
      <c r="L224" s="15">
        <v>7</v>
      </c>
      <c r="M224" s="15">
        <f>(SUM(H224:L224)-MAX(H224:L224)-MIN(H224:L224))/3*3</f>
        <v>21.1</v>
      </c>
      <c r="N224" s="82">
        <f>M224/3</f>
        <v>7.033333333333334</v>
      </c>
      <c r="O224" s="7">
        <v>3</v>
      </c>
      <c r="P224" s="22">
        <f>N224*O224</f>
        <v>21.1</v>
      </c>
      <c r="Q224" s="82"/>
      <c r="R224" s="56"/>
    </row>
    <row r="225" spans="2:18" ht="12.75">
      <c r="B225" s="105"/>
      <c r="C225" s="176"/>
      <c r="D225" s="105"/>
      <c r="E225" s="176"/>
      <c r="F225" s="6"/>
      <c r="G225" s="11" t="s">
        <v>25</v>
      </c>
      <c r="H225" s="6">
        <v>7.5</v>
      </c>
      <c r="I225" s="6">
        <v>7.2</v>
      </c>
      <c r="J225" s="6">
        <v>7</v>
      </c>
      <c r="K225" s="15">
        <v>7</v>
      </c>
      <c r="L225" s="15">
        <v>7</v>
      </c>
      <c r="M225" s="15">
        <f>(SUM(H225:L225)-MAX(H225:L225)-MIN(H225:L225))/3*3</f>
        <v>21.200000000000003</v>
      </c>
      <c r="N225" s="82">
        <f>M225/3</f>
        <v>7.066666666666667</v>
      </c>
      <c r="O225" s="7">
        <v>4</v>
      </c>
      <c r="P225" s="22">
        <f>N225*O225</f>
        <v>28.26666666666667</v>
      </c>
      <c r="Q225" s="82"/>
      <c r="R225" s="56"/>
    </row>
    <row r="226" spans="2:18" ht="12.75">
      <c r="B226" s="105"/>
      <c r="C226" s="176"/>
      <c r="D226" s="105"/>
      <c r="E226" s="176"/>
      <c r="F226" s="6"/>
      <c r="G226" s="11" t="s">
        <v>23</v>
      </c>
      <c r="H226" s="6">
        <v>7.3</v>
      </c>
      <c r="I226" s="6">
        <v>7.2</v>
      </c>
      <c r="J226" s="6">
        <v>7</v>
      </c>
      <c r="K226" s="15">
        <v>7.1</v>
      </c>
      <c r="L226" s="15">
        <v>6.8</v>
      </c>
      <c r="M226" s="15">
        <f>(SUM(H226:L226)-MAX(H226:L226)-MIN(H226:L226))/3*3</f>
        <v>21.299999999999997</v>
      </c>
      <c r="N226" s="82">
        <f>M226/3</f>
        <v>7.099999999999999</v>
      </c>
      <c r="O226" s="7">
        <v>3</v>
      </c>
      <c r="P226" s="22">
        <f>N226*O226</f>
        <v>21.299999999999997</v>
      </c>
      <c r="Q226" s="82"/>
      <c r="R226" s="56"/>
    </row>
    <row r="227" spans="2:18" ht="12.75">
      <c r="B227" s="105"/>
      <c r="C227" s="176"/>
      <c r="D227" s="176"/>
      <c r="E227" s="176"/>
      <c r="F227" s="6"/>
      <c r="G227" s="6"/>
      <c r="H227" s="6"/>
      <c r="I227" s="6"/>
      <c r="J227" s="6"/>
      <c r="K227" s="6"/>
      <c r="L227" s="6"/>
      <c r="M227" s="20"/>
      <c r="N227" s="20"/>
      <c r="O227" s="7"/>
      <c r="P227" s="22"/>
      <c r="Q227" s="99"/>
      <c r="R227" s="6"/>
    </row>
    <row r="228" spans="2:18" ht="12.75">
      <c r="B228" s="105"/>
      <c r="C228" s="173"/>
      <c r="D228" s="177"/>
      <c r="E228" s="69"/>
      <c r="F228" s="5"/>
      <c r="G228" s="22"/>
      <c r="H228" s="22"/>
      <c r="I228" s="6"/>
      <c r="J228" s="6"/>
      <c r="K228" s="6"/>
      <c r="L228" s="6"/>
      <c r="M228" s="6"/>
      <c r="N228" s="6"/>
      <c r="O228" s="7"/>
      <c r="P228" s="6"/>
      <c r="Q228" s="82"/>
      <c r="R228" s="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29"/>
  <sheetViews>
    <sheetView zoomScalePageLayoutView="0" workbookViewId="0" topLeftCell="A19">
      <selection activeCell="I24" sqref="I24"/>
    </sheetView>
  </sheetViews>
  <sheetFormatPr defaultColWidth="9.00390625" defaultRowHeight="12.75"/>
  <cols>
    <col min="1" max="1" width="2.75390625" style="9" customWidth="1"/>
    <col min="2" max="2" width="3.125" style="4" customWidth="1"/>
    <col min="3" max="3" width="19.25390625" style="19" customWidth="1"/>
    <col min="4" max="4" width="6.625" style="254" bestFit="1" customWidth="1"/>
    <col min="5" max="5" width="11.125" style="91" customWidth="1"/>
    <col min="6" max="6" width="9.25390625" style="234" bestFit="1" customWidth="1"/>
    <col min="7" max="7" width="9.125" style="2" customWidth="1"/>
    <col min="8" max="8" width="9.25390625" style="2" bestFit="1" customWidth="1"/>
    <col min="9" max="9" width="9.125" style="2" customWidth="1"/>
    <col min="10" max="10" width="9.25390625" style="2" bestFit="1" customWidth="1"/>
    <col min="11" max="16384" width="9.125" style="2" customWidth="1"/>
  </cols>
  <sheetData>
    <row r="1" spans="1:6" s="25" customFormat="1" ht="14.25" customHeight="1">
      <c r="A1" s="33" t="s">
        <v>78</v>
      </c>
      <c r="B1" s="59"/>
      <c r="D1" s="250"/>
      <c r="E1" s="237"/>
      <c r="F1" s="232"/>
    </row>
    <row r="2" spans="1:6" s="26" customFormat="1" ht="15.75">
      <c r="A2" s="33" t="s">
        <v>86</v>
      </c>
      <c r="B2" s="32"/>
      <c r="D2" s="251"/>
      <c r="E2" s="238"/>
      <c r="F2" s="233"/>
    </row>
    <row r="3" spans="1:6" s="25" customFormat="1" ht="15">
      <c r="A3" s="33" t="s">
        <v>87</v>
      </c>
      <c r="B3" s="59"/>
      <c r="D3" s="250"/>
      <c r="E3" s="237"/>
      <c r="F3" s="232"/>
    </row>
    <row r="4" spans="1:6" s="25" customFormat="1" ht="15">
      <c r="A4" s="33"/>
      <c r="B4" s="59"/>
      <c r="C4" s="89"/>
      <c r="D4" s="252"/>
      <c r="E4" s="239"/>
      <c r="F4" s="232"/>
    </row>
    <row r="5" spans="1:6" s="25" customFormat="1" ht="15">
      <c r="A5" s="33" t="s">
        <v>11</v>
      </c>
      <c r="B5" s="59"/>
      <c r="C5" s="89"/>
      <c r="D5" s="252"/>
      <c r="E5" s="239"/>
      <c r="F5" s="232"/>
    </row>
    <row r="6" spans="1:6" s="26" customFormat="1" ht="15.75">
      <c r="A6" s="33" t="s">
        <v>80</v>
      </c>
      <c r="B6" s="64"/>
      <c r="C6" s="87"/>
      <c r="D6" s="253"/>
      <c r="E6" s="240"/>
      <c r="F6" s="233"/>
    </row>
    <row r="7" spans="1:6" s="25" customFormat="1" ht="15">
      <c r="A7" s="33" t="s">
        <v>28</v>
      </c>
      <c r="B7" s="59"/>
      <c r="C7" s="83"/>
      <c r="D7" s="252"/>
      <c r="E7" s="239"/>
      <c r="F7" s="232"/>
    </row>
    <row r="8" ht="12.75">
      <c r="B8" s="3"/>
    </row>
    <row r="9" spans="1:5" ht="12.75">
      <c r="A9" s="158" t="s">
        <v>237</v>
      </c>
      <c r="B9" s="159"/>
      <c r="C9" s="160"/>
      <c r="D9" s="255"/>
      <c r="E9" s="241"/>
    </row>
    <row r="10" spans="1:5" ht="12.75">
      <c r="A10" s="164" t="s">
        <v>13</v>
      </c>
      <c r="B10" s="168" t="s">
        <v>213</v>
      </c>
      <c r="C10" s="169"/>
      <c r="D10" s="256"/>
      <c r="E10" s="242"/>
    </row>
    <row r="11" spans="1:5" ht="12.75">
      <c r="A11" s="164" t="s">
        <v>14</v>
      </c>
      <c r="B11" s="168" t="s">
        <v>238</v>
      </c>
      <c r="C11" s="169"/>
      <c r="D11" s="256"/>
      <c r="E11" s="242"/>
    </row>
    <row r="12" spans="1:5" ht="12.75">
      <c r="A12" s="164" t="s">
        <v>15</v>
      </c>
      <c r="B12" s="168" t="s">
        <v>240</v>
      </c>
      <c r="C12" s="169"/>
      <c r="D12" s="256"/>
      <c r="E12" s="242"/>
    </row>
    <row r="13" spans="1:5" ht="12.75">
      <c r="A13" s="164" t="s">
        <v>16</v>
      </c>
      <c r="B13" s="168" t="s">
        <v>241</v>
      </c>
      <c r="C13" s="169"/>
      <c r="D13" s="256"/>
      <c r="E13" s="242"/>
    </row>
    <row r="14" spans="1:5" ht="12.75">
      <c r="A14" s="164" t="s">
        <v>17</v>
      </c>
      <c r="B14" s="168" t="s">
        <v>210</v>
      </c>
      <c r="C14" s="169"/>
      <c r="D14" s="256"/>
      <c r="E14" s="242"/>
    </row>
    <row r="15" spans="1:6" s="5" customFormat="1" ht="11.25">
      <c r="A15" s="16"/>
      <c r="C15" s="6"/>
      <c r="D15" s="257"/>
      <c r="E15" s="7"/>
      <c r="F15" s="235"/>
    </row>
    <row r="16" spans="3:6" s="5" customFormat="1" ht="11.25">
      <c r="C16" s="6"/>
      <c r="D16" s="257"/>
      <c r="E16" s="7"/>
      <c r="F16" s="235"/>
    </row>
    <row r="17" spans="3:6" s="5" customFormat="1" ht="11.25">
      <c r="C17" s="6"/>
      <c r="D17" s="257"/>
      <c r="E17" s="7"/>
      <c r="F17" s="235"/>
    </row>
    <row r="18" spans="3:6" s="5" customFormat="1" ht="11.25">
      <c r="C18" s="6"/>
      <c r="D18" s="257"/>
      <c r="E18" s="7"/>
      <c r="F18" s="235"/>
    </row>
    <row r="19" spans="3:6" s="5" customFormat="1" ht="12.75">
      <c r="C19" s="294" t="s">
        <v>88</v>
      </c>
      <c r="D19" s="257"/>
      <c r="E19" s="7"/>
      <c r="F19" s="235"/>
    </row>
    <row r="20" spans="3:6" s="5" customFormat="1" ht="11.25">
      <c r="C20" s="6"/>
      <c r="D20" s="257"/>
      <c r="E20" s="7"/>
      <c r="F20" s="235"/>
    </row>
    <row r="21" spans="1:6" s="5" customFormat="1" ht="11.25">
      <c r="A21" s="16"/>
      <c r="B21" s="105"/>
      <c r="C21" s="170"/>
      <c r="D21" s="249"/>
      <c r="E21" s="243"/>
      <c r="F21" s="235"/>
    </row>
    <row r="22" spans="1:7" s="5" customFormat="1" ht="12.75">
      <c r="A22" s="16"/>
      <c r="B22" s="226">
        <v>1</v>
      </c>
      <c r="C22" s="227" t="s">
        <v>229</v>
      </c>
      <c r="D22" s="258">
        <v>2006</v>
      </c>
      <c r="E22" s="244" t="s">
        <v>108</v>
      </c>
      <c r="F22" s="236">
        <v>72.767</v>
      </c>
      <c r="G22" s="2"/>
    </row>
    <row r="23" spans="1:7" s="5" customFormat="1" ht="12.75">
      <c r="A23" s="16"/>
      <c r="B23" s="226">
        <v>2</v>
      </c>
      <c r="C23" s="227" t="s">
        <v>118</v>
      </c>
      <c r="D23" s="258">
        <v>2005</v>
      </c>
      <c r="E23" s="244" t="s">
        <v>57</v>
      </c>
      <c r="F23" s="236">
        <v>71.133</v>
      </c>
      <c r="G23" s="2"/>
    </row>
    <row r="24" spans="1:7" s="5" customFormat="1" ht="12.75">
      <c r="A24" s="16"/>
      <c r="B24" s="226">
        <v>3</v>
      </c>
      <c r="C24" s="227" t="s">
        <v>228</v>
      </c>
      <c r="D24" s="258">
        <v>2005</v>
      </c>
      <c r="E24" s="244" t="s">
        <v>108</v>
      </c>
      <c r="F24" s="236">
        <v>67.333</v>
      </c>
      <c r="G24" s="2"/>
    </row>
    <row r="25" spans="1:7" s="5" customFormat="1" ht="12.75">
      <c r="A25" s="16"/>
      <c r="B25" s="226">
        <v>4</v>
      </c>
      <c r="C25" s="228" t="s">
        <v>68</v>
      </c>
      <c r="D25" s="229">
        <v>2005</v>
      </c>
      <c r="E25" s="245" t="s">
        <v>57</v>
      </c>
      <c r="F25" s="236">
        <v>67.3</v>
      </c>
      <c r="G25" s="2"/>
    </row>
    <row r="26" spans="2:7" s="5" customFormat="1" ht="12.75">
      <c r="B26" s="226">
        <v>5</v>
      </c>
      <c r="C26" s="230" t="s">
        <v>209</v>
      </c>
      <c r="D26" s="231">
        <v>2005</v>
      </c>
      <c r="E26" s="245" t="s">
        <v>57</v>
      </c>
      <c r="F26" s="236">
        <v>66.567</v>
      </c>
      <c r="G26" s="2"/>
    </row>
    <row r="27" spans="1:7" s="5" customFormat="1" ht="12.75">
      <c r="A27" s="16"/>
      <c r="B27" s="226">
        <v>6</v>
      </c>
      <c r="C27" s="227" t="s">
        <v>70</v>
      </c>
      <c r="D27" s="258">
        <v>2006</v>
      </c>
      <c r="E27" s="244" t="s">
        <v>116</v>
      </c>
      <c r="F27" s="236">
        <v>66.1</v>
      </c>
      <c r="G27" s="2"/>
    </row>
    <row r="28" spans="1:7" s="5" customFormat="1" ht="12.75">
      <c r="A28" s="16"/>
      <c r="B28" s="226">
        <v>7</v>
      </c>
      <c r="C28" s="228" t="s">
        <v>52</v>
      </c>
      <c r="D28" s="229">
        <v>2006</v>
      </c>
      <c r="E28" s="245" t="s">
        <v>108</v>
      </c>
      <c r="F28" s="236">
        <v>64.433</v>
      </c>
      <c r="G28" s="2"/>
    </row>
    <row r="29" spans="1:7" s="5" customFormat="1" ht="12.75">
      <c r="A29" s="16"/>
      <c r="B29" s="226">
        <v>8</v>
      </c>
      <c r="C29" s="230" t="s">
        <v>132</v>
      </c>
      <c r="D29" s="231">
        <v>2005</v>
      </c>
      <c r="E29" s="245" t="s">
        <v>60</v>
      </c>
      <c r="F29" s="236">
        <v>64.2</v>
      </c>
      <c r="G29" s="2"/>
    </row>
    <row r="30" spans="1:7" s="5" customFormat="1" ht="12.75">
      <c r="A30" s="16"/>
      <c r="B30" s="226">
        <v>9</v>
      </c>
      <c r="C30" s="228" t="s">
        <v>227</v>
      </c>
      <c r="D30" s="229">
        <v>2007</v>
      </c>
      <c r="E30" s="245" t="s">
        <v>116</v>
      </c>
      <c r="F30" s="236">
        <v>63.5</v>
      </c>
      <c r="G30" s="2"/>
    </row>
    <row r="31" spans="1:7" s="5" customFormat="1" ht="12.75">
      <c r="A31" s="16"/>
      <c r="B31" s="226">
        <v>10</v>
      </c>
      <c r="C31" s="230" t="s">
        <v>225</v>
      </c>
      <c r="D31" s="231">
        <v>2008</v>
      </c>
      <c r="E31" s="245" t="s">
        <v>116</v>
      </c>
      <c r="F31" s="236">
        <v>63.467</v>
      </c>
      <c r="G31" s="2"/>
    </row>
    <row r="32" spans="1:7" s="5" customFormat="1" ht="12.75">
      <c r="A32" s="16"/>
      <c r="B32" s="226">
        <v>11</v>
      </c>
      <c r="C32" s="230" t="s">
        <v>223</v>
      </c>
      <c r="D32" s="231">
        <v>2006</v>
      </c>
      <c r="E32" s="245" t="s">
        <v>108</v>
      </c>
      <c r="F32" s="236">
        <v>63.4</v>
      </c>
      <c r="G32" s="2"/>
    </row>
    <row r="33" spans="1:7" s="5" customFormat="1" ht="12.75">
      <c r="A33" s="16"/>
      <c r="B33" s="226">
        <v>12</v>
      </c>
      <c r="C33" s="228" t="s">
        <v>224</v>
      </c>
      <c r="D33" s="229">
        <v>2005</v>
      </c>
      <c r="E33" s="245" t="s">
        <v>55</v>
      </c>
      <c r="F33" s="236">
        <v>62.9</v>
      </c>
      <c r="G33" s="2"/>
    </row>
    <row r="34" spans="1:7" s="5" customFormat="1" ht="12.75">
      <c r="A34" s="16"/>
      <c r="B34" s="226">
        <v>13</v>
      </c>
      <c r="C34" s="230" t="s">
        <v>51</v>
      </c>
      <c r="D34" s="231">
        <v>2005</v>
      </c>
      <c r="E34" s="245" t="s">
        <v>108</v>
      </c>
      <c r="F34" s="236">
        <v>62.4</v>
      </c>
      <c r="G34" s="2"/>
    </row>
    <row r="35" spans="1:7" s="5" customFormat="1" ht="12.75">
      <c r="A35" s="16"/>
      <c r="B35" s="226">
        <v>14</v>
      </c>
      <c r="C35" s="230" t="s">
        <v>226</v>
      </c>
      <c r="D35" s="231">
        <v>2007</v>
      </c>
      <c r="E35" s="245" t="s">
        <v>55</v>
      </c>
      <c r="F35" s="236">
        <v>62.333</v>
      </c>
      <c r="G35" s="2"/>
    </row>
    <row r="36" spans="1:7" s="5" customFormat="1" ht="12.75">
      <c r="A36" s="16"/>
      <c r="B36" s="226">
        <v>15</v>
      </c>
      <c r="C36" s="227" t="s">
        <v>222</v>
      </c>
      <c r="D36" s="258">
        <v>2007</v>
      </c>
      <c r="E36" s="244" t="s">
        <v>116</v>
      </c>
      <c r="F36" s="236">
        <v>62.133</v>
      </c>
      <c r="G36" s="2"/>
    </row>
    <row r="37" spans="1:7" s="5" customFormat="1" ht="12.75">
      <c r="A37" s="16"/>
      <c r="B37" s="226">
        <v>16</v>
      </c>
      <c r="C37" s="228" t="s">
        <v>221</v>
      </c>
      <c r="D37" s="229">
        <v>2007</v>
      </c>
      <c r="E37" s="245" t="s">
        <v>116</v>
      </c>
      <c r="F37" s="236">
        <v>61.233</v>
      </c>
      <c r="G37" s="2"/>
    </row>
    <row r="38" spans="1:6" ht="12.75">
      <c r="A38" s="16"/>
      <c r="B38" s="226">
        <v>17</v>
      </c>
      <c r="C38" s="227" t="s">
        <v>111</v>
      </c>
      <c r="D38" s="258">
        <v>2006</v>
      </c>
      <c r="E38" s="244" t="s">
        <v>112</v>
      </c>
      <c r="F38" s="236">
        <v>61.033</v>
      </c>
    </row>
    <row r="39" spans="1:6" ht="12.75">
      <c r="A39" s="16"/>
      <c r="B39" s="226">
        <v>18</v>
      </c>
      <c r="C39" s="228" t="s">
        <v>66</v>
      </c>
      <c r="D39" s="229">
        <v>2005</v>
      </c>
      <c r="E39" s="245" t="s">
        <v>55</v>
      </c>
      <c r="F39" s="236">
        <v>60.833</v>
      </c>
    </row>
    <row r="40" spans="1:6" ht="12.75">
      <c r="A40" s="16"/>
      <c r="B40" s="226">
        <v>19</v>
      </c>
      <c r="C40" s="227" t="s">
        <v>126</v>
      </c>
      <c r="D40" s="258">
        <v>2006</v>
      </c>
      <c r="E40" s="244" t="s">
        <v>112</v>
      </c>
      <c r="F40" s="236">
        <v>60.133</v>
      </c>
    </row>
    <row r="41" spans="1:6" ht="12.75">
      <c r="A41" s="16"/>
      <c r="B41" s="226">
        <v>20</v>
      </c>
      <c r="C41" s="227" t="s">
        <v>67</v>
      </c>
      <c r="D41" s="258">
        <v>2005</v>
      </c>
      <c r="E41" s="244" t="s">
        <v>55</v>
      </c>
      <c r="F41" s="236">
        <v>59.6</v>
      </c>
    </row>
    <row r="42" spans="1:7" ht="12.75">
      <c r="A42" s="16"/>
      <c r="B42" s="226">
        <v>21</v>
      </c>
      <c r="C42" s="227" t="s">
        <v>219</v>
      </c>
      <c r="D42" s="258">
        <v>2006</v>
      </c>
      <c r="E42" s="244" t="s">
        <v>55</v>
      </c>
      <c r="F42" s="236">
        <v>58.7</v>
      </c>
      <c r="G42" s="5"/>
    </row>
    <row r="43" spans="1:7" ht="12.75">
      <c r="A43" s="16"/>
      <c r="B43" s="226">
        <v>22</v>
      </c>
      <c r="C43" s="228" t="s">
        <v>218</v>
      </c>
      <c r="D43" s="229">
        <v>2006</v>
      </c>
      <c r="E43" s="245" t="s">
        <v>60</v>
      </c>
      <c r="F43" s="236">
        <v>56.7</v>
      </c>
      <c r="G43" s="5"/>
    </row>
    <row r="44" spans="1:6" ht="12.75">
      <c r="A44" s="16"/>
      <c r="B44" s="226">
        <v>23</v>
      </c>
      <c r="C44" s="230" t="s">
        <v>220</v>
      </c>
      <c r="D44" s="231">
        <v>2007</v>
      </c>
      <c r="E44" s="245" t="s">
        <v>112</v>
      </c>
      <c r="F44" s="236">
        <v>56.633</v>
      </c>
    </row>
    <row r="45" spans="1:7" ht="12.75">
      <c r="A45" s="16"/>
      <c r="B45" s="226">
        <v>24</v>
      </c>
      <c r="C45" s="230" t="s">
        <v>217</v>
      </c>
      <c r="D45" s="231">
        <v>2007</v>
      </c>
      <c r="E45" s="245" t="s">
        <v>112</v>
      </c>
      <c r="F45" s="236">
        <v>55.9</v>
      </c>
      <c r="G45" s="5"/>
    </row>
    <row r="46" spans="1:7" ht="12.75">
      <c r="A46" s="16"/>
      <c r="B46" s="105"/>
      <c r="C46" s="175"/>
      <c r="D46" s="259"/>
      <c r="E46" s="246"/>
      <c r="F46" s="235"/>
      <c r="G46" s="5"/>
    </row>
    <row r="47" ht="12.75">
      <c r="C47" s="285" t="s">
        <v>89</v>
      </c>
    </row>
    <row r="49" spans="2:6" ht="12.75">
      <c r="B49" s="226">
        <v>1</v>
      </c>
      <c r="C49" s="227" t="s">
        <v>141</v>
      </c>
      <c r="D49" s="258">
        <v>2004</v>
      </c>
      <c r="E49" s="244" t="s">
        <v>108</v>
      </c>
      <c r="F49" s="236">
        <v>73.1</v>
      </c>
    </row>
    <row r="50" spans="2:6" ht="12.75">
      <c r="B50" s="226">
        <v>2</v>
      </c>
      <c r="C50" s="228" t="s">
        <v>69</v>
      </c>
      <c r="D50" s="229">
        <v>2003</v>
      </c>
      <c r="E50" s="245" t="s">
        <v>57</v>
      </c>
      <c r="F50" s="236">
        <v>72.967</v>
      </c>
    </row>
    <row r="51" spans="2:6" ht="12.75">
      <c r="B51" s="226">
        <v>3</v>
      </c>
      <c r="C51" s="227" t="s">
        <v>56</v>
      </c>
      <c r="D51" s="258">
        <v>2003</v>
      </c>
      <c r="E51" s="244" t="s">
        <v>57</v>
      </c>
      <c r="F51" s="236">
        <v>72.367</v>
      </c>
    </row>
    <row r="52" spans="2:6" ht="12.75">
      <c r="B52" s="226">
        <v>4</v>
      </c>
      <c r="C52" s="230" t="s">
        <v>72</v>
      </c>
      <c r="D52" s="231">
        <v>2004</v>
      </c>
      <c r="E52" s="245" t="s">
        <v>108</v>
      </c>
      <c r="F52" s="236">
        <v>71.6</v>
      </c>
    </row>
    <row r="53" spans="2:6" ht="12.75">
      <c r="B53" s="226">
        <v>5</v>
      </c>
      <c r="C53" s="227" t="s">
        <v>49</v>
      </c>
      <c r="D53" s="258">
        <v>2004</v>
      </c>
      <c r="E53" s="244" t="s">
        <v>108</v>
      </c>
      <c r="F53" s="236">
        <v>71.2</v>
      </c>
    </row>
    <row r="54" spans="2:6" ht="12.75">
      <c r="B54" s="226">
        <v>6</v>
      </c>
      <c r="C54" s="230" t="s">
        <v>233</v>
      </c>
      <c r="D54" s="231">
        <v>2004</v>
      </c>
      <c r="E54" s="245" t="s">
        <v>60</v>
      </c>
      <c r="F54" s="236">
        <v>70.667</v>
      </c>
    </row>
    <row r="55" spans="2:6" ht="12.75">
      <c r="B55" s="226">
        <v>7</v>
      </c>
      <c r="C55" s="230" t="s">
        <v>128</v>
      </c>
      <c r="D55" s="231">
        <v>2004</v>
      </c>
      <c r="E55" s="245" t="s">
        <v>57</v>
      </c>
      <c r="F55" s="236">
        <v>70.3</v>
      </c>
    </row>
    <row r="56" spans="2:6" ht="12.75">
      <c r="B56" s="226">
        <v>8</v>
      </c>
      <c r="C56" s="230" t="s">
        <v>130</v>
      </c>
      <c r="D56" s="231">
        <v>2004</v>
      </c>
      <c r="E56" s="245" t="s">
        <v>60</v>
      </c>
      <c r="F56" s="236">
        <v>69.9</v>
      </c>
    </row>
    <row r="57" spans="2:6" ht="15" customHeight="1">
      <c r="B57" s="226">
        <v>9</v>
      </c>
      <c r="C57" s="228" t="s">
        <v>138</v>
      </c>
      <c r="D57" s="229">
        <v>2003</v>
      </c>
      <c r="E57" s="245" t="s">
        <v>57</v>
      </c>
      <c r="F57" s="236">
        <v>69.633</v>
      </c>
    </row>
    <row r="58" spans="2:6" ht="12.75">
      <c r="B58" s="226">
        <v>10</v>
      </c>
      <c r="C58" s="228" t="s">
        <v>58</v>
      </c>
      <c r="D58" s="229">
        <v>2003</v>
      </c>
      <c r="E58" s="245" t="s">
        <v>60</v>
      </c>
      <c r="F58" s="236">
        <v>68.433</v>
      </c>
    </row>
    <row r="59" spans="2:6" ht="12.75">
      <c r="B59" s="226">
        <v>11</v>
      </c>
      <c r="C59" s="227" t="s">
        <v>127</v>
      </c>
      <c r="D59" s="258">
        <v>2004</v>
      </c>
      <c r="E59" s="244" t="s">
        <v>60</v>
      </c>
      <c r="F59" s="236">
        <v>67.133</v>
      </c>
    </row>
    <row r="60" spans="2:6" ht="12.75">
      <c r="B60" s="226">
        <v>12</v>
      </c>
      <c r="C60" s="227" t="s">
        <v>122</v>
      </c>
      <c r="D60" s="258">
        <v>2003</v>
      </c>
      <c r="E60" s="244" t="s">
        <v>60</v>
      </c>
      <c r="F60" s="236">
        <v>66.533</v>
      </c>
    </row>
    <row r="61" spans="2:6" ht="12.75">
      <c r="B61" s="226">
        <v>13</v>
      </c>
      <c r="C61" s="230" t="s">
        <v>230</v>
      </c>
      <c r="D61" s="231">
        <v>2003</v>
      </c>
      <c r="E61" s="245" t="s">
        <v>60</v>
      </c>
      <c r="F61" s="236">
        <v>65.3</v>
      </c>
    </row>
    <row r="62" spans="2:6" ht="12.75">
      <c r="B62" s="226">
        <v>14</v>
      </c>
      <c r="C62" s="228" t="s">
        <v>62</v>
      </c>
      <c r="D62" s="229">
        <v>2003</v>
      </c>
      <c r="E62" s="245" t="s">
        <v>60</v>
      </c>
      <c r="F62" s="236">
        <v>64.533</v>
      </c>
    </row>
    <row r="63" spans="2:6" ht="12.75">
      <c r="B63" s="226">
        <v>15</v>
      </c>
      <c r="C63" s="230" t="s">
        <v>137</v>
      </c>
      <c r="D63" s="231">
        <v>2004</v>
      </c>
      <c r="E63" s="245" t="s">
        <v>55</v>
      </c>
      <c r="F63" s="236">
        <v>64.1</v>
      </c>
    </row>
    <row r="65" spans="2:5" ht="12.75">
      <c r="B65" s="105"/>
      <c r="C65" s="175"/>
      <c r="D65" s="259"/>
      <c r="E65" s="246"/>
    </row>
    <row r="66" spans="2:5" ht="12.75">
      <c r="B66" s="105"/>
      <c r="C66" s="176"/>
      <c r="D66" s="259"/>
      <c r="E66" s="246"/>
    </row>
    <row r="67" spans="2:5" ht="12.75">
      <c r="B67" s="105"/>
      <c r="C67" s="176"/>
      <c r="D67" s="259"/>
      <c r="E67" s="246"/>
    </row>
    <row r="68" spans="2:5" ht="12.75">
      <c r="B68" s="105"/>
      <c r="C68" s="176"/>
      <c r="D68" s="260"/>
      <c r="E68" s="246"/>
    </row>
    <row r="69" spans="2:5" ht="12.75">
      <c r="B69" s="105"/>
      <c r="C69" s="173"/>
      <c r="D69" s="177"/>
      <c r="E69" s="247"/>
    </row>
    <row r="70" spans="2:5" ht="12.75">
      <c r="B70" s="105"/>
      <c r="C70" s="175"/>
      <c r="D70" s="259"/>
      <c r="E70" s="246"/>
    </row>
    <row r="71" spans="2:5" ht="12.75">
      <c r="B71" s="105"/>
      <c r="C71" s="176"/>
      <c r="D71" s="259"/>
      <c r="E71" s="246"/>
    </row>
    <row r="72" spans="2:5" ht="12.75">
      <c r="B72" s="105"/>
      <c r="C72" s="176"/>
      <c r="D72" s="259"/>
      <c r="E72" s="246"/>
    </row>
    <row r="73" spans="2:5" ht="12.75">
      <c r="B73" s="105"/>
      <c r="C73" s="170"/>
      <c r="D73" s="249"/>
      <c r="E73" s="243"/>
    </row>
    <row r="74" spans="2:5" ht="12.75">
      <c r="B74" s="105"/>
      <c r="C74" s="175"/>
      <c r="D74" s="259"/>
      <c r="E74" s="246"/>
    </row>
    <row r="75" spans="2:5" ht="12.75">
      <c r="B75" s="105"/>
      <c r="C75" s="176"/>
      <c r="D75" s="259"/>
      <c r="E75" s="246"/>
    </row>
    <row r="76" spans="2:5" ht="12.75">
      <c r="B76" s="105"/>
      <c r="C76" s="176"/>
      <c r="D76" s="259"/>
      <c r="E76" s="246"/>
    </row>
    <row r="77" spans="2:5" ht="12.75">
      <c r="B77" s="105"/>
      <c r="C77" s="176"/>
      <c r="D77" s="260"/>
      <c r="E77" s="246"/>
    </row>
    <row r="78" spans="2:5" ht="12.75">
      <c r="B78" s="105"/>
      <c r="C78" s="175"/>
      <c r="D78" s="259"/>
      <c r="E78" s="246"/>
    </row>
    <row r="79" spans="2:5" ht="12.75">
      <c r="B79" s="105"/>
      <c r="C79" s="176"/>
      <c r="D79" s="259"/>
      <c r="E79" s="246"/>
    </row>
    <row r="80" spans="2:5" ht="12.75">
      <c r="B80" s="105"/>
      <c r="C80" s="176"/>
      <c r="D80" s="259"/>
      <c r="E80" s="246"/>
    </row>
    <row r="81" spans="2:5" ht="12.75">
      <c r="B81" s="105"/>
      <c r="C81" s="170"/>
      <c r="D81" s="249"/>
      <c r="E81" s="243"/>
    </row>
    <row r="82" spans="2:5" ht="12.75">
      <c r="B82" s="105"/>
      <c r="C82" s="175"/>
      <c r="D82" s="259"/>
      <c r="E82" s="246"/>
    </row>
    <row r="83" spans="2:5" ht="12.75">
      <c r="B83" s="105"/>
      <c r="C83" s="176"/>
      <c r="D83" s="259"/>
      <c r="E83" s="246"/>
    </row>
    <row r="84" spans="2:5" ht="12.75">
      <c r="B84" s="105"/>
      <c r="C84" s="176"/>
      <c r="D84" s="259"/>
      <c r="E84" s="246"/>
    </row>
    <row r="85" spans="2:5" ht="12.75">
      <c r="B85" s="104"/>
      <c r="C85" s="182"/>
      <c r="D85" s="261"/>
      <c r="E85" s="248"/>
    </row>
    <row r="86" spans="2:5" ht="12.75">
      <c r="B86" s="105"/>
      <c r="C86" s="175"/>
      <c r="D86" s="259"/>
      <c r="E86" s="246"/>
    </row>
    <row r="87" spans="2:5" ht="12.75">
      <c r="B87" s="105"/>
      <c r="C87" s="176"/>
      <c r="D87" s="259"/>
      <c r="E87" s="246"/>
    </row>
    <row r="88" spans="2:5" ht="12.75">
      <c r="B88" s="105"/>
      <c r="C88" s="176"/>
      <c r="D88" s="259"/>
      <c r="E88" s="246"/>
    </row>
    <row r="89" spans="2:5" ht="12.75">
      <c r="B89" s="105"/>
      <c r="C89" s="176"/>
      <c r="D89" s="260"/>
      <c r="E89" s="246"/>
    </row>
    <row r="90" spans="2:5" ht="12.75">
      <c r="B90" s="105"/>
      <c r="C90" s="173"/>
      <c r="D90" s="177"/>
      <c r="E90" s="247"/>
    </row>
    <row r="91" spans="2:5" ht="12.75">
      <c r="B91" s="105"/>
      <c r="C91" s="175"/>
      <c r="D91" s="259"/>
      <c r="E91" s="246"/>
    </row>
    <row r="92" spans="2:5" ht="12.75">
      <c r="B92" s="105"/>
      <c r="C92" s="176"/>
      <c r="D92" s="259"/>
      <c r="E92" s="246"/>
    </row>
    <row r="93" spans="2:5" ht="12.75">
      <c r="B93" s="105"/>
      <c r="C93" s="176"/>
      <c r="D93" s="259"/>
      <c r="E93" s="246"/>
    </row>
    <row r="94" spans="2:5" ht="12.75">
      <c r="B94" s="105"/>
      <c r="C94" s="170"/>
      <c r="D94" s="249"/>
      <c r="E94" s="243"/>
    </row>
    <row r="95" spans="2:5" ht="12.75">
      <c r="B95" s="105"/>
      <c r="C95" s="175"/>
      <c r="D95" s="259"/>
      <c r="E95" s="246"/>
    </row>
    <row r="96" spans="2:5" ht="12.75">
      <c r="B96" s="105"/>
      <c r="C96" s="176"/>
      <c r="D96" s="259"/>
      <c r="E96" s="246"/>
    </row>
    <row r="97" spans="2:5" ht="12.75">
      <c r="B97" s="105"/>
      <c r="C97" s="176"/>
      <c r="D97" s="259"/>
      <c r="E97" s="246"/>
    </row>
    <row r="98" spans="2:5" ht="12.75">
      <c r="B98" s="104"/>
      <c r="C98" s="182"/>
      <c r="D98" s="261"/>
      <c r="E98" s="248"/>
    </row>
    <row r="99" spans="2:5" ht="12.75">
      <c r="B99" s="105"/>
      <c r="C99" s="175"/>
      <c r="D99" s="259"/>
      <c r="E99" s="246"/>
    </row>
    <row r="100" spans="2:5" ht="12.75">
      <c r="B100" s="105"/>
      <c r="C100" s="176"/>
      <c r="D100" s="259"/>
      <c r="E100" s="246"/>
    </row>
    <row r="101" spans="2:5" ht="12.75">
      <c r="B101" s="105"/>
      <c r="C101" s="176"/>
      <c r="D101" s="259"/>
      <c r="E101" s="246"/>
    </row>
    <row r="102" spans="2:5" ht="12.75">
      <c r="B102" s="105"/>
      <c r="C102" s="176"/>
      <c r="D102" s="260"/>
      <c r="E102" s="246"/>
    </row>
    <row r="103" spans="2:5" ht="12.75">
      <c r="B103" s="105"/>
      <c r="C103" s="173"/>
      <c r="D103" s="177"/>
      <c r="E103" s="247"/>
    </row>
    <row r="104" spans="2:5" ht="12.75">
      <c r="B104" s="105"/>
      <c r="C104" s="175"/>
      <c r="D104" s="259"/>
      <c r="E104" s="246"/>
    </row>
    <row r="105" spans="2:5" ht="12.75">
      <c r="B105" s="105"/>
      <c r="C105" s="176"/>
      <c r="D105" s="259"/>
      <c r="E105" s="246"/>
    </row>
    <row r="106" spans="2:5" ht="12.75">
      <c r="B106" s="105"/>
      <c r="C106" s="176"/>
      <c r="D106" s="259"/>
      <c r="E106" s="246"/>
    </row>
    <row r="107" spans="2:5" ht="12.75">
      <c r="B107" s="105"/>
      <c r="C107" s="170"/>
      <c r="D107" s="249"/>
      <c r="E107" s="243"/>
    </row>
    <row r="108" spans="2:5" ht="12.75">
      <c r="B108" s="105"/>
      <c r="C108" s="175"/>
      <c r="D108" s="259"/>
      <c r="E108" s="246"/>
    </row>
    <row r="109" spans="2:5" ht="12.75">
      <c r="B109" s="105"/>
      <c r="C109" s="176"/>
      <c r="D109" s="259"/>
      <c r="E109" s="246"/>
    </row>
    <row r="110" spans="2:5" ht="12.75">
      <c r="B110" s="105"/>
      <c r="C110" s="176"/>
      <c r="D110" s="259"/>
      <c r="E110" s="246"/>
    </row>
    <row r="111" spans="2:5" ht="12.75">
      <c r="B111" s="104"/>
      <c r="C111" s="182"/>
      <c r="D111" s="261"/>
      <c r="E111" s="248"/>
    </row>
    <row r="112" spans="2:5" ht="12.75">
      <c r="B112" s="105"/>
      <c r="C112" s="175"/>
      <c r="D112" s="259"/>
      <c r="E112" s="246"/>
    </row>
    <row r="113" spans="2:5" ht="12.75">
      <c r="B113" s="105"/>
      <c r="C113" s="176"/>
      <c r="D113" s="259"/>
      <c r="E113" s="246"/>
    </row>
    <row r="114" spans="2:5" ht="12.75">
      <c r="B114" s="105"/>
      <c r="C114" s="176"/>
      <c r="D114" s="259"/>
      <c r="E114" s="246"/>
    </row>
    <row r="115" spans="2:5" ht="12.75">
      <c r="B115" s="105"/>
      <c r="C115" s="176"/>
      <c r="D115" s="260"/>
      <c r="E115" s="246"/>
    </row>
    <row r="116" spans="2:5" ht="12.75">
      <c r="B116" s="105"/>
      <c r="C116" s="173"/>
      <c r="D116" s="177"/>
      <c r="E116" s="247"/>
    </row>
    <row r="117" spans="2:5" ht="12.75">
      <c r="B117" s="105"/>
      <c r="C117" s="175"/>
      <c r="D117" s="259"/>
      <c r="E117" s="246"/>
    </row>
    <row r="118" spans="2:5" ht="12.75">
      <c r="B118" s="105"/>
      <c r="C118" s="176"/>
      <c r="D118" s="259"/>
      <c r="E118" s="246"/>
    </row>
    <row r="119" spans="2:5" ht="12.75">
      <c r="B119" s="105"/>
      <c r="C119" s="176"/>
      <c r="D119" s="259"/>
      <c r="E119" s="246"/>
    </row>
    <row r="120" spans="2:5" ht="12.75">
      <c r="B120" s="105"/>
      <c r="C120" s="170"/>
      <c r="D120" s="249"/>
      <c r="E120" s="243"/>
    </row>
    <row r="121" spans="2:5" ht="12.75">
      <c r="B121" s="105"/>
      <c r="C121" s="175"/>
      <c r="D121" s="259"/>
      <c r="E121" s="246"/>
    </row>
    <row r="122" spans="2:5" ht="12.75">
      <c r="B122" s="105"/>
      <c r="C122" s="176"/>
      <c r="D122" s="259"/>
      <c r="E122" s="246"/>
    </row>
    <row r="123" spans="2:5" ht="12.75">
      <c r="B123" s="105"/>
      <c r="C123" s="176"/>
      <c r="D123" s="259"/>
      <c r="E123" s="246"/>
    </row>
    <row r="124" spans="2:5" ht="12.75">
      <c r="B124" s="104"/>
      <c r="C124" s="182"/>
      <c r="D124" s="261"/>
      <c r="E124" s="248"/>
    </row>
    <row r="125" spans="2:5" ht="12.75">
      <c r="B125" s="105"/>
      <c r="C125" s="175"/>
      <c r="D125" s="259"/>
      <c r="E125" s="246"/>
    </row>
    <row r="126" spans="2:5" ht="12.75">
      <c r="B126" s="105"/>
      <c r="C126" s="176"/>
      <c r="D126" s="259"/>
      <c r="E126" s="246"/>
    </row>
    <row r="127" spans="2:5" ht="12.75">
      <c r="B127" s="105"/>
      <c r="C127" s="176"/>
      <c r="D127" s="259"/>
      <c r="E127" s="246"/>
    </row>
    <row r="128" spans="2:5" ht="12.75">
      <c r="B128" s="105"/>
      <c r="C128" s="176"/>
      <c r="D128" s="260"/>
      <c r="E128" s="246"/>
    </row>
    <row r="129" spans="2:5" ht="12.75">
      <c r="B129" s="105"/>
      <c r="C129" s="173"/>
      <c r="D129" s="177"/>
      <c r="E129" s="247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Q147"/>
  <sheetViews>
    <sheetView zoomScalePageLayoutView="0" workbookViewId="0" topLeftCell="A52">
      <selection activeCell="I73" sqref="I73"/>
    </sheetView>
  </sheetViews>
  <sheetFormatPr defaultColWidth="9.00390625" defaultRowHeight="12.75"/>
  <cols>
    <col min="1" max="1" width="2.75390625" style="9" customWidth="1"/>
    <col min="2" max="2" width="3.125" style="4" customWidth="1"/>
    <col min="3" max="3" width="19.25390625" style="19" customWidth="1"/>
    <col min="4" max="4" width="6.625" style="254" bestFit="1" customWidth="1"/>
    <col min="5" max="5" width="11.125" style="91" customWidth="1"/>
    <col min="6" max="6" width="9.25390625" style="234" bestFit="1" customWidth="1"/>
    <col min="7" max="7" width="9.125" style="2" customWidth="1"/>
    <col min="8" max="8" width="9.25390625" style="2" bestFit="1" customWidth="1"/>
    <col min="9" max="9" width="9.125" style="2" customWidth="1"/>
    <col min="10" max="10" width="9.25390625" style="2" bestFit="1" customWidth="1"/>
    <col min="11" max="16384" width="9.125" style="2" customWidth="1"/>
  </cols>
  <sheetData>
    <row r="1" spans="1:6" s="25" customFormat="1" ht="14.25" customHeight="1">
      <c r="A1" s="33" t="s">
        <v>78</v>
      </c>
      <c r="B1" s="59"/>
      <c r="D1" s="250"/>
      <c r="E1" s="237"/>
      <c r="F1" s="232"/>
    </row>
    <row r="2" spans="1:6" s="26" customFormat="1" ht="15.75">
      <c r="A2" s="33" t="s">
        <v>86</v>
      </c>
      <c r="B2" s="32"/>
      <c r="D2" s="251"/>
      <c r="E2" s="238"/>
      <c r="F2" s="233"/>
    </row>
    <row r="3" spans="1:6" s="25" customFormat="1" ht="15">
      <c r="A3" s="33" t="s">
        <v>87</v>
      </c>
      <c r="B3" s="59"/>
      <c r="D3" s="250"/>
      <c r="E3" s="237"/>
      <c r="F3" s="232"/>
    </row>
    <row r="4" spans="1:6" s="25" customFormat="1" ht="15">
      <c r="A4" s="33"/>
      <c r="B4" s="59"/>
      <c r="C4" s="89"/>
      <c r="D4" s="252"/>
      <c r="E4" s="239"/>
      <c r="F4" s="232"/>
    </row>
    <row r="5" spans="1:6" s="25" customFormat="1" ht="15">
      <c r="A5" s="33" t="s">
        <v>11</v>
      </c>
      <c r="B5" s="59"/>
      <c r="C5" s="89"/>
      <c r="D5" s="252"/>
      <c r="E5" s="239"/>
      <c r="F5" s="232"/>
    </row>
    <row r="6" spans="1:6" s="26" customFormat="1" ht="15.75">
      <c r="A6" s="33" t="s">
        <v>80</v>
      </c>
      <c r="B6" s="64"/>
      <c r="C6" s="87"/>
      <c r="D6" s="253"/>
      <c r="E6" s="240"/>
      <c r="F6" s="233"/>
    </row>
    <row r="7" spans="1:6" s="25" customFormat="1" ht="15">
      <c r="A7" s="33" t="s">
        <v>28</v>
      </c>
      <c r="B7" s="59"/>
      <c r="C7" s="83"/>
      <c r="D7" s="252"/>
      <c r="E7" s="239"/>
      <c r="F7" s="232"/>
    </row>
    <row r="8" ht="12.75">
      <c r="B8" s="3"/>
    </row>
    <row r="9" spans="1:5" ht="12.75">
      <c r="A9" s="158" t="s">
        <v>237</v>
      </c>
      <c r="B9" s="159"/>
      <c r="C9" s="160"/>
      <c r="D9" s="255"/>
      <c r="E9" s="241"/>
    </row>
    <row r="10" spans="1:5" ht="12.75">
      <c r="A10" s="164" t="s">
        <v>13</v>
      </c>
      <c r="B10" s="168" t="s">
        <v>213</v>
      </c>
      <c r="C10" s="169"/>
      <c r="D10" s="256"/>
      <c r="E10" s="242"/>
    </row>
    <row r="11" spans="1:5" ht="12.75">
      <c r="A11" s="164" t="s">
        <v>14</v>
      </c>
      <c r="B11" s="168" t="s">
        <v>238</v>
      </c>
      <c r="C11" s="169"/>
      <c r="D11" s="256"/>
      <c r="E11" s="242"/>
    </row>
    <row r="12" spans="1:5" ht="12.75">
      <c r="A12" s="164" t="s">
        <v>15</v>
      </c>
      <c r="B12" s="168" t="s">
        <v>240</v>
      </c>
      <c r="C12" s="169"/>
      <c r="D12" s="256"/>
      <c r="E12" s="242"/>
    </row>
    <row r="13" spans="1:5" ht="12.75">
      <c r="A13" s="164" t="s">
        <v>16</v>
      </c>
      <c r="B13" s="168" t="s">
        <v>241</v>
      </c>
      <c r="C13" s="169"/>
      <c r="D13" s="256"/>
      <c r="E13" s="242"/>
    </row>
    <row r="14" spans="1:5" ht="12.75">
      <c r="A14" s="164" t="s">
        <v>17</v>
      </c>
      <c r="B14" s="168" t="s">
        <v>210</v>
      </c>
      <c r="C14" s="169"/>
      <c r="D14" s="256"/>
      <c r="E14" s="242"/>
    </row>
    <row r="15" spans="1:6" s="5" customFormat="1" ht="11.25">
      <c r="A15" s="16"/>
      <c r="C15" s="6"/>
      <c r="D15" s="257"/>
      <c r="E15" s="7"/>
      <c r="F15" s="235"/>
    </row>
    <row r="16" spans="3:6" s="5" customFormat="1" ht="11.25">
      <c r="C16" s="6"/>
      <c r="D16" s="257"/>
      <c r="E16" s="7"/>
      <c r="F16" s="235"/>
    </row>
    <row r="17" spans="3:6" s="5" customFormat="1" ht="12.75">
      <c r="C17" s="293" t="s">
        <v>88</v>
      </c>
      <c r="D17" s="257"/>
      <c r="E17" s="7"/>
      <c r="F17" s="235"/>
    </row>
    <row r="18" spans="3:6" s="5" customFormat="1" ht="11.25">
      <c r="C18" s="6"/>
      <c r="D18" s="257"/>
      <c r="E18" s="7"/>
      <c r="F18" s="235"/>
    </row>
    <row r="19" spans="3:6" s="5" customFormat="1" ht="12.75">
      <c r="C19" s="277" t="s">
        <v>242</v>
      </c>
      <c r="D19" s="257"/>
      <c r="E19" s="7"/>
      <c r="F19" s="235"/>
    </row>
    <row r="20" spans="1:6" s="5" customFormat="1" ht="11.25">
      <c r="A20" s="16"/>
      <c r="B20" s="105"/>
      <c r="C20" s="170"/>
      <c r="D20" s="249"/>
      <c r="E20" s="243"/>
      <c r="F20" s="235"/>
    </row>
    <row r="21" spans="1:7" s="5" customFormat="1" ht="12.75">
      <c r="A21" s="16"/>
      <c r="B21" s="226">
        <v>1</v>
      </c>
      <c r="C21" s="227" t="s">
        <v>229</v>
      </c>
      <c r="D21" s="258">
        <v>2006</v>
      </c>
      <c r="E21" s="244" t="s">
        <v>108</v>
      </c>
      <c r="F21" s="236">
        <v>72.767</v>
      </c>
      <c r="G21" s="2"/>
    </row>
    <row r="22" spans="1:7" s="5" customFormat="1" ht="12.75">
      <c r="A22" s="16"/>
      <c r="B22" s="226">
        <v>2</v>
      </c>
      <c r="C22" s="227" t="s">
        <v>118</v>
      </c>
      <c r="D22" s="258">
        <v>2005</v>
      </c>
      <c r="E22" s="244" t="s">
        <v>57</v>
      </c>
      <c r="F22" s="236">
        <v>71.133</v>
      </c>
      <c r="G22" s="2"/>
    </row>
    <row r="23" spans="1:7" s="5" customFormat="1" ht="12.75">
      <c r="A23" s="16"/>
      <c r="B23" s="226">
        <v>3</v>
      </c>
      <c r="C23" s="227" t="s">
        <v>228</v>
      </c>
      <c r="D23" s="258">
        <v>2005</v>
      </c>
      <c r="E23" s="244" t="s">
        <v>108</v>
      </c>
      <c r="F23" s="236">
        <v>67.333</v>
      </c>
      <c r="G23" s="2"/>
    </row>
    <row r="24" spans="1:7" s="5" customFormat="1" ht="12.75">
      <c r="A24" s="16"/>
      <c r="B24" s="267"/>
      <c r="C24" s="268"/>
      <c r="D24" s="269"/>
      <c r="E24" s="270"/>
      <c r="F24" s="271"/>
      <c r="G24" s="2"/>
    </row>
    <row r="25" spans="1:7" s="5" customFormat="1" ht="12.75">
      <c r="A25" s="16"/>
      <c r="B25" s="267"/>
      <c r="C25" s="268" t="s">
        <v>243</v>
      </c>
      <c r="D25" s="269"/>
      <c r="E25" s="270"/>
      <c r="F25" s="271"/>
      <c r="G25" s="2"/>
    </row>
    <row r="26" spans="1:7" s="5" customFormat="1" ht="12.75">
      <c r="A26" s="16"/>
      <c r="B26" s="267"/>
      <c r="C26" s="268"/>
      <c r="D26" s="269"/>
      <c r="E26" s="270"/>
      <c r="F26" s="271"/>
      <c r="G26" s="2"/>
    </row>
    <row r="27" spans="1:7" s="5" customFormat="1" ht="12.75">
      <c r="A27" s="16"/>
      <c r="B27" s="226">
        <v>1</v>
      </c>
      <c r="C27" s="228" t="s">
        <v>68</v>
      </c>
      <c r="D27" s="229">
        <v>2005</v>
      </c>
      <c r="E27" s="245" t="s">
        <v>57</v>
      </c>
      <c r="F27" s="236">
        <v>67.3</v>
      </c>
      <c r="G27" s="2"/>
    </row>
    <row r="28" spans="2:7" s="5" customFormat="1" ht="12.75">
      <c r="B28" s="226">
        <v>2</v>
      </c>
      <c r="C28" s="230" t="s">
        <v>209</v>
      </c>
      <c r="D28" s="231">
        <v>2005</v>
      </c>
      <c r="E28" s="245" t="s">
        <v>57</v>
      </c>
      <c r="F28" s="236">
        <v>66.567</v>
      </c>
      <c r="G28" s="2"/>
    </row>
    <row r="29" spans="1:7" s="5" customFormat="1" ht="12.75">
      <c r="A29" s="16"/>
      <c r="B29" s="226">
        <v>3</v>
      </c>
      <c r="C29" s="227" t="s">
        <v>70</v>
      </c>
      <c r="D29" s="258">
        <v>2006</v>
      </c>
      <c r="E29" s="244" t="s">
        <v>116</v>
      </c>
      <c r="F29" s="236">
        <v>66.1</v>
      </c>
      <c r="G29" s="2"/>
    </row>
    <row r="30" spans="1:7" s="5" customFormat="1" ht="12.75">
      <c r="A30" s="16"/>
      <c r="B30" s="267"/>
      <c r="C30" s="268"/>
      <c r="D30" s="269"/>
      <c r="E30" s="270"/>
      <c r="F30" s="271"/>
      <c r="G30" s="2"/>
    </row>
    <row r="31" spans="1:7" s="5" customFormat="1" ht="12.75">
      <c r="A31" s="16"/>
      <c r="B31" s="267"/>
      <c r="C31" s="268" t="s">
        <v>244</v>
      </c>
      <c r="D31" s="269"/>
      <c r="E31" s="270"/>
      <c r="F31" s="271"/>
      <c r="G31" s="2"/>
    </row>
    <row r="32" spans="1:7" s="5" customFormat="1" ht="12.75">
      <c r="A32" s="16"/>
      <c r="B32" s="267"/>
      <c r="C32" s="268"/>
      <c r="D32" s="269"/>
      <c r="E32" s="270"/>
      <c r="F32" s="271"/>
      <c r="G32" s="2"/>
    </row>
    <row r="33" spans="1:7" s="5" customFormat="1" ht="12.75">
      <c r="A33" s="16"/>
      <c r="B33" s="226">
        <v>1</v>
      </c>
      <c r="C33" s="228" t="s">
        <v>52</v>
      </c>
      <c r="D33" s="229">
        <v>2006</v>
      </c>
      <c r="E33" s="245" t="s">
        <v>108</v>
      </c>
      <c r="F33" s="236">
        <v>64.433</v>
      </c>
      <c r="G33" s="2"/>
    </row>
    <row r="34" spans="1:7" s="5" customFormat="1" ht="12.75">
      <c r="A34" s="16"/>
      <c r="B34" s="226">
        <v>2</v>
      </c>
      <c r="C34" s="230" t="s">
        <v>132</v>
      </c>
      <c r="D34" s="231">
        <v>2005</v>
      </c>
      <c r="E34" s="245" t="s">
        <v>60</v>
      </c>
      <c r="F34" s="236">
        <v>64.2</v>
      </c>
      <c r="G34" s="2"/>
    </row>
    <row r="35" spans="1:7" s="5" customFormat="1" ht="12.75">
      <c r="A35" s="16"/>
      <c r="B35" s="226">
        <v>3</v>
      </c>
      <c r="C35" s="228" t="s">
        <v>227</v>
      </c>
      <c r="D35" s="229">
        <v>2007</v>
      </c>
      <c r="E35" s="245" t="s">
        <v>116</v>
      </c>
      <c r="F35" s="236">
        <v>63.5</v>
      </c>
      <c r="G35" s="2"/>
    </row>
    <row r="36" spans="1:7" s="5" customFormat="1" ht="12.75">
      <c r="A36" s="16"/>
      <c r="B36" s="267"/>
      <c r="C36" s="272"/>
      <c r="D36" s="273"/>
      <c r="E36" s="274"/>
      <c r="F36" s="271"/>
      <c r="G36" s="2"/>
    </row>
    <row r="37" spans="1:7" s="5" customFormat="1" ht="12.75">
      <c r="A37" s="16"/>
      <c r="B37" s="267"/>
      <c r="C37" s="272" t="s">
        <v>245</v>
      </c>
      <c r="D37" s="273"/>
      <c r="E37" s="274"/>
      <c r="F37" s="271"/>
      <c r="G37" s="2"/>
    </row>
    <row r="38" spans="1:7" s="5" customFormat="1" ht="12.75">
      <c r="A38" s="16"/>
      <c r="B38" s="267"/>
      <c r="C38" s="272"/>
      <c r="D38" s="273"/>
      <c r="E38" s="274"/>
      <c r="F38" s="271"/>
      <c r="G38" s="2"/>
    </row>
    <row r="39" spans="1:7" s="5" customFormat="1" ht="12.75">
      <c r="A39" s="16"/>
      <c r="B39" s="226">
        <v>1</v>
      </c>
      <c r="C39" s="230" t="s">
        <v>225</v>
      </c>
      <c r="D39" s="231">
        <v>2008</v>
      </c>
      <c r="E39" s="245" t="s">
        <v>116</v>
      </c>
      <c r="F39" s="236">
        <v>63.467</v>
      </c>
      <c r="G39" s="2"/>
    </row>
    <row r="40" spans="1:7" s="5" customFormat="1" ht="12.75">
      <c r="A40" s="16"/>
      <c r="B40" s="226">
        <v>2</v>
      </c>
      <c r="C40" s="230" t="s">
        <v>223</v>
      </c>
      <c r="D40" s="231">
        <v>2006</v>
      </c>
      <c r="E40" s="245" t="s">
        <v>108</v>
      </c>
      <c r="F40" s="236">
        <v>63.4</v>
      </c>
      <c r="G40" s="2"/>
    </row>
    <row r="41" spans="1:7" s="5" customFormat="1" ht="12.75">
      <c r="A41" s="16"/>
      <c r="B41" s="226">
        <v>3</v>
      </c>
      <c r="C41" s="228" t="s">
        <v>224</v>
      </c>
      <c r="D41" s="229">
        <v>2005</v>
      </c>
      <c r="E41" s="245" t="s">
        <v>55</v>
      </c>
      <c r="F41" s="236">
        <v>62.9</v>
      </c>
      <c r="G41" s="2"/>
    </row>
    <row r="42" spans="1:7" s="5" customFormat="1" ht="12.75">
      <c r="A42" s="16"/>
      <c r="G42" s="2"/>
    </row>
    <row r="43" spans="1:7" s="5" customFormat="1" ht="12.75">
      <c r="A43" s="16"/>
      <c r="C43" s="277" t="s">
        <v>246</v>
      </c>
      <c r="D43" s="281"/>
      <c r="G43" s="2"/>
    </row>
    <row r="44" spans="1:7" s="5" customFormat="1" ht="12.75">
      <c r="A44" s="16"/>
      <c r="C44" s="277"/>
      <c r="D44" s="281"/>
      <c r="G44" s="2"/>
    </row>
    <row r="45" spans="1:7" s="5" customFormat="1" ht="12.75">
      <c r="A45" s="16"/>
      <c r="B45" s="226">
        <v>1</v>
      </c>
      <c r="C45" s="266" t="s">
        <v>51</v>
      </c>
      <c r="D45" s="231">
        <v>2005</v>
      </c>
      <c r="E45" s="245" t="s">
        <v>108</v>
      </c>
      <c r="F45" s="236">
        <v>62.4</v>
      </c>
      <c r="G45" s="2"/>
    </row>
    <row r="46" spans="1:6" ht="12.75">
      <c r="A46" s="16"/>
      <c r="B46" s="226">
        <v>2</v>
      </c>
      <c r="C46" s="266" t="s">
        <v>226</v>
      </c>
      <c r="D46" s="231">
        <v>2007</v>
      </c>
      <c r="E46" s="245" t="s">
        <v>55</v>
      </c>
      <c r="F46" s="236">
        <v>62.333</v>
      </c>
    </row>
    <row r="47" spans="1:6" ht="12.75">
      <c r="A47" s="16"/>
      <c r="B47" s="226">
        <v>3</v>
      </c>
      <c r="C47" s="278" t="s">
        <v>222</v>
      </c>
      <c r="D47" s="258">
        <v>2007</v>
      </c>
      <c r="E47" s="244" t="s">
        <v>116</v>
      </c>
      <c r="F47" s="236">
        <v>62.133</v>
      </c>
    </row>
    <row r="48" spans="1:6" ht="12.75">
      <c r="A48" s="16"/>
      <c r="B48" s="2"/>
      <c r="C48" s="279"/>
      <c r="D48" s="282"/>
      <c r="E48" s="2"/>
      <c r="F48" s="2"/>
    </row>
    <row r="49" spans="1:6" ht="12.75">
      <c r="A49" s="16"/>
      <c r="B49" s="2"/>
      <c r="C49" s="279" t="s">
        <v>247</v>
      </c>
      <c r="D49" s="282"/>
      <c r="E49" s="2"/>
      <c r="F49" s="2"/>
    </row>
    <row r="50" spans="1:7" ht="12.75">
      <c r="A50" s="16"/>
      <c r="B50" s="2"/>
      <c r="C50" s="279"/>
      <c r="D50" s="282"/>
      <c r="E50" s="2"/>
      <c r="F50" s="2"/>
      <c r="G50" s="5"/>
    </row>
    <row r="51" spans="1:7" ht="12.75">
      <c r="A51" s="16"/>
      <c r="B51" s="226">
        <v>1</v>
      </c>
      <c r="C51" s="280" t="s">
        <v>221</v>
      </c>
      <c r="D51" s="229">
        <v>2007</v>
      </c>
      <c r="E51" s="245" t="s">
        <v>116</v>
      </c>
      <c r="F51" s="236">
        <v>61.233</v>
      </c>
      <c r="G51" s="5"/>
    </row>
    <row r="52" spans="1:6" ht="12.75">
      <c r="A52" s="16"/>
      <c r="B52" s="226">
        <v>2</v>
      </c>
      <c r="C52" s="278" t="s">
        <v>111</v>
      </c>
      <c r="D52" s="258">
        <v>2006</v>
      </c>
      <c r="E52" s="244" t="s">
        <v>112</v>
      </c>
      <c r="F52" s="236">
        <v>61.033</v>
      </c>
    </row>
    <row r="53" spans="1:7" ht="12.75">
      <c r="A53" s="16"/>
      <c r="B53" s="226">
        <v>3</v>
      </c>
      <c r="C53" s="280" t="s">
        <v>66</v>
      </c>
      <c r="D53" s="229">
        <v>2005</v>
      </c>
      <c r="E53" s="245" t="s">
        <v>55</v>
      </c>
      <c r="F53" s="236">
        <v>60.833</v>
      </c>
      <c r="G53" s="5"/>
    </row>
    <row r="54" spans="1:7" ht="12.75">
      <c r="A54" s="16"/>
      <c r="B54" s="2"/>
      <c r="C54" s="279"/>
      <c r="D54" s="282"/>
      <c r="E54" s="2"/>
      <c r="F54" s="2"/>
      <c r="G54" s="5"/>
    </row>
    <row r="55" spans="1:7" ht="12.75">
      <c r="A55" s="16"/>
      <c r="B55" s="2"/>
      <c r="C55" s="279" t="s">
        <v>248</v>
      </c>
      <c r="D55" s="282"/>
      <c r="E55" s="2"/>
      <c r="F55" s="2"/>
      <c r="G55" s="5"/>
    </row>
    <row r="56" spans="1:7" ht="12.75">
      <c r="A56" s="16"/>
      <c r="B56" s="2"/>
      <c r="C56" s="279"/>
      <c r="D56" s="282"/>
      <c r="E56" s="2"/>
      <c r="F56" s="2"/>
      <c r="G56" s="5"/>
    </row>
    <row r="57" spans="2:6" ht="12.75">
      <c r="B57" s="226">
        <v>1</v>
      </c>
      <c r="C57" s="278" t="s">
        <v>126</v>
      </c>
      <c r="D57" s="258">
        <v>2006</v>
      </c>
      <c r="E57" s="244" t="s">
        <v>112</v>
      </c>
      <c r="F57" s="236">
        <v>60.133</v>
      </c>
    </row>
    <row r="58" spans="2:17" ht="12.75">
      <c r="B58" s="226">
        <v>2</v>
      </c>
      <c r="C58" s="278" t="s">
        <v>67</v>
      </c>
      <c r="D58" s="258">
        <v>2005</v>
      </c>
      <c r="E58" s="244" t="s">
        <v>55</v>
      </c>
      <c r="F58" s="236">
        <v>59.6</v>
      </c>
      <c r="J58" s="28"/>
      <c r="K58" s="28"/>
      <c r="L58" s="28"/>
      <c r="M58" s="28"/>
      <c r="N58" s="28"/>
      <c r="O58" s="28"/>
      <c r="P58" s="28"/>
      <c r="Q58" s="28"/>
    </row>
    <row r="59" spans="2:17" ht="12.75">
      <c r="B59" s="226">
        <v>3</v>
      </c>
      <c r="C59" s="278" t="s">
        <v>219</v>
      </c>
      <c r="D59" s="258">
        <v>2006</v>
      </c>
      <c r="E59" s="244" t="s">
        <v>55</v>
      </c>
      <c r="F59" s="236">
        <v>58.7</v>
      </c>
      <c r="J59" s="28"/>
      <c r="K59" s="28"/>
      <c r="L59" s="28"/>
      <c r="M59" s="28"/>
      <c r="N59" s="28"/>
      <c r="O59" s="28"/>
      <c r="P59" s="28"/>
      <c r="Q59" s="28"/>
    </row>
    <row r="60" spans="2:17" ht="12.75">
      <c r="B60" s="2"/>
      <c r="C60" s="279"/>
      <c r="D60" s="282"/>
      <c r="E60" s="2"/>
      <c r="F60" s="2"/>
      <c r="J60" s="28"/>
      <c r="K60" s="267"/>
      <c r="L60" s="268"/>
      <c r="M60" s="269"/>
      <c r="N60" s="270"/>
      <c r="O60" s="271"/>
      <c r="P60" s="28"/>
      <c r="Q60" s="28"/>
    </row>
    <row r="61" spans="2:17" ht="12.75">
      <c r="B61" s="2"/>
      <c r="C61" s="279" t="s">
        <v>249</v>
      </c>
      <c r="D61" s="282"/>
      <c r="E61" s="2"/>
      <c r="F61" s="2"/>
      <c r="J61" s="28"/>
      <c r="K61" s="267"/>
      <c r="L61" s="268"/>
      <c r="M61" s="269"/>
      <c r="N61" s="270"/>
      <c r="O61" s="271"/>
      <c r="P61" s="28"/>
      <c r="Q61" s="28"/>
    </row>
    <row r="62" spans="2:17" ht="12.75">
      <c r="B62" s="2"/>
      <c r="C62" s="282"/>
      <c r="D62" s="282"/>
      <c r="E62" s="2"/>
      <c r="F62" s="2"/>
      <c r="J62" s="28"/>
      <c r="K62" s="267"/>
      <c r="L62" s="268"/>
      <c r="M62" s="269"/>
      <c r="N62" s="270"/>
      <c r="O62" s="271"/>
      <c r="P62" s="28"/>
      <c r="Q62" s="28"/>
    </row>
    <row r="63" spans="2:17" ht="12.75">
      <c r="B63" s="226">
        <v>1</v>
      </c>
      <c r="C63" s="228" t="s">
        <v>218</v>
      </c>
      <c r="D63" s="229">
        <v>2006</v>
      </c>
      <c r="E63" s="245" t="s">
        <v>60</v>
      </c>
      <c r="F63" s="236">
        <v>56.7</v>
      </c>
      <c r="J63" s="28"/>
      <c r="K63" s="267"/>
      <c r="L63" s="268"/>
      <c r="M63" s="269"/>
      <c r="N63" s="270"/>
      <c r="O63" s="271"/>
      <c r="P63" s="28"/>
      <c r="Q63" s="28"/>
    </row>
    <row r="64" spans="2:17" ht="12.75">
      <c r="B64" s="226">
        <v>2</v>
      </c>
      <c r="C64" s="230" t="s">
        <v>220</v>
      </c>
      <c r="D64" s="231">
        <v>2007</v>
      </c>
      <c r="E64" s="245" t="s">
        <v>112</v>
      </c>
      <c r="F64" s="236">
        <v>56.633</v>
      </c>
      <c r="J64" s="28"/>
      <c r="K64" s="267"/>
      <c r="L64" s="268"/>
      <c r="M64" s="269"/>
      <c r="N64" s="270"/>
      <c r="O64" s="271"/>
      <c r="P64" s="28"/>
      <c r="Q64" s="28"/>
    </row>
    <row r="65" spans="2:17" ht="12.75">
      <c r="B65" s="226">
        <v>3</v>
      </c>
      <c r="C65" s="230" t="s">
        <v>217</v>
      </c>
      <c r="D65" s="231">
        <v>2007</v>
      </c>
      <c r="E65" s="245" t="s">
        <v>112</v>
      </c>
      <c r="F65" s="236">
        <v>55.9</v>
      </c>
      <c r="J65" s="28"/>
      <c r="K65" s="267"/>
      <c r="L65" s="268"/>
      <c r="M65" s="269"/>
      <c r="N65" s="270"/>
      <c r="O65" s="271"/>
      <c r="P65" s="28"/>
      <c r="Q65" s="28"/>
    </row>
    <row r="66" spans="2:17" ht="12.75">
      <c r="B66" s="267"/>
      <c r="C66" s="275"/>
      <c r="D66" s="276"/>
      <c r="E66" s="274"/>
      <c r="F66" s="271"/>
      <c r="J66" s="28"/>
      <c r="K66" s="267"/>
      <c r="L66" s="268"/>
      <c r="M66" s="269"/>
      <c r="N66" s="270"/>
      <c r="O66" s="271"/>
      <c r="P66" s="28"/>
      <c r="Q66" s="28"/>
    </row>
    <row r="67" spans="2:17" ht="12.75">
      <c r="B67" s="267"/>
      <c r="C67" s="275"/>
      <c r="D67" s="276"/>
      <c r="E67" s="274"/>
      <c r="F67" s="271"/>
      <c r="J67" s="28"/>
      <c r="K67" s="267"/>
      <c r="L67" s="268"/>
      <c r="M67" s="269"/>
      <c r="N67" s="270"/>
      <c r="O67" s="271"/>
      <c r="P67" s="28"/>
      <c r="Q67" s="28"/>
    </row>
    <row r="68" spans="3:17" ht="12.75">
      <c r="C68" s="302" t="s">
        <v>89</v>
      </c>
      <c r="J68" s="28"/>
      <c r="K68" s="28"/>
      <c r="L68" s="28"/>
      <c r="M68" s="28"/>
      <c r="N68" s="28"/>
      <c r="O68" s="28"/>
      <c r="P68" s="28"/>
      <c r="Q68" s="28"/>
    </row>
    <row r="69" spans="10:17" ht="12.75">
      <c r="J69" s="28"/>
      <c r="K69" s="28"/>
      <c r="L69" s="28"/>
      <c r="M69" s="28"/>
      <c r="N69" s="28"/>
      <c r="O69" s="28"/>
      <c r="P69" s="28"/>
      <c r="Q69" s="28"/>
    </row>
    <row r="70" spans="2:6" ht="12.75">
      <c r="B70" s="226">
        <v>1</v>
      </c>
      <c r="C70" s="227" t="s">
        <v>141</v>
      </c>
      <c r="D70" s="258">
        <v>2004</v>
      </c>
      <c r="E70" s="244" t="s">
        <v>108</v>
      </c>
      <c r="F70" s="236">
        <v>73.1</v>
      </c>
    </row>
    <row r="71" spans="2:6" ht="12.75">
      <c r="B71" s="226">
        <v>2</v>
      </c>
      <c r="C71" s="228" t="s">
        <v>69</v>
      </c>
      <c r="D71" s="229">
        <v>2003</v>
      </c>
      <c r="E71" s="245" t="s">
        <v>57</v>
      </c>
      <c r="F71" s="236">
        <v>72.967</v>
      </c>
    </row>
    <row r="72" spans="2:6" ht="12.75">
      <c r="B72" s="226">
        <v>3</v>
      </c>
      <c r="C72" s="227" t="s">
        <v>56</v>
      </c>
      <c r="D72" s="258">
        <v>2003</v>
      </c>
      <c r="E72" s="244" t="s">
        <v>57</v>
      </c>
      <c r="F72" s="236">
        <v>72.367</v>
      </c>
    </row>
    <row r="73" spans="2:6" ht="12.75">
      <c r="B73" s="226">
        <v>4</v>
      </c>
      <c r="C73" s="230" t="s">
        <v>72</v>
      </c>
      <c r="D73" s="231">
        <v>2004</v>
      </c>
      <c r="E73" s="245" t="s">
        <v>108</v>
      </c>
      <c r="F73" s="236">
        <v>71.6</v>
      </c>
    </row>
    <row r="74" spans="2:6" ht="12.75">
      <c r="B74" s="226">
        <v>5</v>
      </c>
      <c r="C74" s="227" t="s">
        <v>49</v>
      </c>
      <c r="D74" s="258">
        <v>2004</v>
      </c>
      <c r="E74" s="244" t="s">
        <v>108</v>
      </c>
      <c r="F74" s="236">
        <v>71.2</v>
      </c>
    </row>
    <row r="75" spans="2:6" ht="15" customHeight="1">
      <c r="B75" s="226">
        <v>6</v>
      </c>
      <c r="C75" s="230" t="s">
        <v>233</v>
      </c>
      <c r="D75" s="231">
        <v>2004</v>
      </c>
      <c r="E75" s="245" t="s">
        <v>60</v>
      </c>
      <c r="F75" s="236">
        <v>70.667</v>
      </c>
    </row>
    <row r="76" spans="2:6" ht="12.75">
      <c r="B76" s="226">
        <v>7</v>
      </c>
      <c r="C76" s="230" t="s">
        <v>128</v>
      </c>
      <c r="D76" s="231">
        <v>2004</v>
      </c>
      <c r="E76" s="245" t="s">
        <v>57</v>
      </c>
      <c r="F76" s="236">
        <v>70.3</v>
      </c>
    </row>
    <row r="77" spans="2:6" ht="12.75">
      <c r="B77" s="226">
        <v>8</v>
      </c>
      <c r="C77" s="230" t="s">
        <v>130</v>
      </c>
      <c r="D77" s="231">
        <v>2004</v>
      </c>
      <c r="E77" s="245" t="s">
        <v>60</v>
      </c>
      <c r="F77" s="236">
        <v>69.9</v>
      </c>
    </row>
    <row r="78" spans="2:6" ht="14.25" customHeight="1">
      <c r="B78" s="226">
        <v>9</v>
      </c>
      <c r="C78" s="228" t="s">
        <v>138</v>
      </c>
      <c r="D78" s="229">
        <v>2003</v>
      </c>
      <c r="E78" s="245" t="s">
        <v>57</v>
      </c>
      <c r="F78" s="236">
        <v>69.633</v>
      </c>
    </row>
    <row r="79" spans="2:6" ht="12.75">
      <c r="B79" s="226">
        <v>10</v>
      </c>
      <c r="C79" s="228" t="s">
        <v>58</v>
      </c>
      <c r="D79" s="229">
        <v>2003</v>
      </c>
      <c r="E79" s="245" t="s">
        <v>60</v>
      </c>
      <c r="F79" s="236">
        <v>68.433</v>
      </c>
    </row>
    <row r="80" spans="2:6" ht="12.75">
      <c r="B80" s="226">
        <v>11</v>
      </c>
      <c r="C80" s="227" t="s">
        <v>127</v>
      </c>
      <c r="D80" s="258">
        <v>2004</v>
      </c>
      <c r="E80" s="244" t="s">
        <v>60</v>
      </c>
      <c r="F80" s="236">
        <v>67.133</v>
      </c>
    </row>
    <row r="81" spans="2:6" ht="12.75">
      <c r="B81" s="226">
        <v>12</v>
      </c>
      <c r="C81" s="227" t="s">
        <v>122</v>
      </c>
      <c r="D81" s="258">
        <v>2003</v>
      </c>
      <c r="E81" s="244" t="s">
        <v>60</v>
      </c>
      <c r="F81" s="236">
        <v>66.533</v>
      </c>
    </row>
    <row r="82" spans="2:6" ht="12.75">
      <c r="B82" s="226">
        <v>13</v>
      </c>
      <c r="C82" s="230" t="s">
        <v>230</v>
      </c>
      <c r="D82" s="231">
        <v>2003</v>
      </c>
      <c r="E82" s="245" t="s">
        <v>60</v>
      </c>
      <c r="F82" s="236">
        <v>65.3</v>
      </c>
    </row>
    <row r="83" spans="2:6" ht="12.75">
      <c r="B83" s="226">
        <v>14</v>
      </c>
      <c r="C83" s="228" t="s">
        <v>62</v>
      </c>
      <c r="D83" s="229">
        <v>2003</v>
      </c>
      <c r="E83" s="245" t="s">
        <v>60</v>
      </c>
      <c r="F83" s="236">
        <v>64.533</v>
      </c>
    </row>
    <row r="84" spans="2:6" ht="12.75">
      <c r="B84" s="226">
        <v>15</v>
      </c>
      <c r="C84" s="230" t="s">
        <v>137</v>
      </c>
      <c r="D84" s="231">
        <v>2004</v>
      </c>
      <c r="E84" s="245" t="s">
        <v>55</v>
      </c>
      <c r="F84" s="236">
        <v>64.1</v>
      </c>
    </row>
    <row r="85" spans="1:7" s="234" customFormat="1" ht="12.75">
      <c r="A85" s="9"/>
      <c r="B85" s="105"/>
      <c r="C85" s="176"/>
      <c r="D85" s="259"/>
      <c r="E85" s="246"/>
      <c r="G85" s="2"/>
    </row>
    <row r="86" spans="1:7" s="234" customFormat="1" ht="12.75">
      <c r="A86" s="9"/>
      <c r="B86" s="105"/>
      <c r="C86" s="176"/>
      <c r="D86" s="260"/>
      <c r="E86" s="246"/>
      <c r="G86" s="2"/>
    </row>
    <row r="87" spans="1:7" s="234" customFormat="1" ht="12.75">
      <c r="A87" s="9"/>
      <c r="B87" s="105"/>
      <c r="C87" s="173"/>
      <c r="D87" s="177"/>
      <c r="E87" s="247"/>
      <c r="G87" s="2"/>
    </row>
    <row r="88" spans="1:7" s="234" customFormat="1" ht="12.75">
      <c r="A88" s="9"/>
      <c r="B88" s="105"/>
      <c r="C88" s="175"/>
      <c r="D88" s="259"/>
      <c r="E88" s="246"/>
      <c r="G88" s="2"/>
    </row>
    <row r="89" spans="1:7" s="234" customFormat="1" ht="12.75">
      <c r="A89" s="9"/>
      <c r="B89" s="105"/>
      <c r="C89" s="176"/>
      <c r="D89" s="259"/>
      <c r="E89" s="246"/>
      <c r="G89" s="2"/>
    </row>
    <row r="90" spans="1:7" s="234" customFormat="1" ht="12.75">
      <c r="A90" s="9"/>
      <c r="B90" s="105"/>
      <c r="C90" s="176"/>
      <c r="D90" s="259"/>
      <c r="E90" s="246"/>
      <c r="G90" s="2"/>
    </row>
    <row r="91" spans="1:7" s="234" customFormat="1" ht="12.75">
      <c r="A91" s="9"/>
      <c r="B91" s="105"/>
      <c r="C91" s="170"/>
      <c r="D91" s="249"/>
      <c r="E91" s="243"/>
      <c r="G91" s="2"/>
    </row>
    <row r="92" spans="1:7" s="234" customFormat="1" ht="12.75">
      <c r="A92" s="9"/>
      <c r="B92" s="105"/>
      <c r="C92" s="175"/>
      <c r="D92" s="259"/>
      <c r="E92" s="246"/>
      <c r="G92" s="2"/>
    </row>
    <row r="93" spans="1:7" s="234" customFormat="1" ht="12.75">
      <c r="A93" s="9"/>
      <c r="B93" s="105"/>
      <c r="C93" s="176"/>
      <c r="D93" s="259"/>
      <c r="E93" s="246"/>
      <c r="G93" s="2"/>
    </row>
    <row r="94" spans="1:7" s="234" customFormat="1" ht="12.75">
      <c r="A94" s="9"/>
      <c r="B94" s="105"/>
      <c r="C94" s="176"/>
      <c r="D94" s="259"/>
      <c r="E94" s="246"/>
      <c r="G94" s="2"/>
    </row>
    <row r="95" spans="1:7" s="234" customFormat="1" ht="12.75">
      <c r="A95" s="9"/>
      <c r="B95" s="105"/>
      <c r="C95" s="176"/>
      <c r="D95" s="260"/>
      <c r="E95" s="246"/>
      <c r="G95" s="2"/>
    </row>
    <row r="96" spans="1:7" s="234" customFormat="1" ht="12.75">
      <c r="A96" s="9"/>
      <c r="B96" s="105"/>
      <c r="C96" s="175"/>
      <c r="D96" s="259"/>
      <c r="E96" s="246"/>
      <c r="G96" s="2"/>
    </row>
    <row r="97" spans="1:7" s="234" customFormat="1" ht="12.75">
      <c r="A97" s="9"/>
      <c r="B97" s="105"/>
      <c r="C97" s="176"/>
      <c r="D97" s="259"/>
      <c r="E97" s="246"/>
      <c r="G97" s="2"/>
    </row>
    <row r="98" spans="1:7" s="234" customFormat="1" ht="12.75">
      <c r="A98" s="9"/>
      <c r="B98" s="105"/>
      <c r="C98" s="176"/>
      <c r="D98" s="259"/>
      <c r="E98" s="246"/>
      <c r="G98" s="2"/>
    </row>
    <row r="99" spans="1:7" s="234" customFormat="1" ht="12.75">
      <c r="A99" s="9"/>
      <c r="B99" s="105"/>
      <c r="C99" s="170"/>
      <c r="D99" s="249"/>
      <c r="E99" s="243"/>
      <c r="G99" s="2"/>
    </row>
    <row r="100" spans="1:7" s="234" customFormat="1" ht="12.75">
      <c r="A100" s="9"/>
      <c r="B100" s="105"/>
      <c r="C100" s="175"/>
      <c r="D100" s="259"/>
      <c r="E100" s="246"/>
      <c r="G100" s="2"/>
    </row>
    <row r="101" spans="1:7" s="234" customFormat="1" ht="12.75">
      <c r="A101" s="9"/>
      <c r="B101" s="105"/>
      <c r="C101" s="176"/>
      <c r="D101" s="259"/>
      <c r="E101" s="246"/>
      <c r="G101" s="2"/>
    </row>
    <row r="102" spans="1:7" s="234" customFormat="1" ht="12.75">
      <c r="A102" s="9"/>
      <c r="B102" s="105"/>
      <c r="C102" s="176"/>
      <c r="D102" s="259"/>
      <c r="E102" s="246"/>
      <c r="G102" s="2"/>
    </row>
    <row r="103" spans="1:7" s="234" customFormat="1" ht="12.75">
      <c r="A103" s="9"/>
      <c r="B103" s="104"/>
      <c r="C103" s="182"/>
      <c r="D103" s="261"/>
      <c r="E103" s="248"/>
      <c r="G103" s="2"/>
    </row>
    <row r="104" spans="1:7" s="234" customFormat="1" ht="12.75">
      <c r="A104" s="9"/>
      <c r="B104" s="105"/>
      <c r="C104" s="175"/>
      <c r="D104" s="259"/>
      <c r="E104" s="246"/>
      <c r="G104" s="2"/>
    </row>
    <row r="105" spans="1:7" s="234" customFormat="1" ht="12.75">
      <c r="A105" s="9"/>
      <c r="B105" s="105"/>
      <c r="C105" s="176"/>
      <c r="D105" s="259"/>
      <c r="E105" s="246"/>
      <c r="G105" s="2"/>
    </row>
    <row r="106" spans="1:7" s="234" customFormat="1" ht="12.75">
      <c r="A106" s="9"/>
      <c r="B106" s="105"/>
      <c r="C106" s="176"/>
      <c r="D106" s="259"/>
      <c r="E106" s="246"/>
      <c r="G106" s="2"/>
    </row>
    <row r="107" spans="1:7" s="234" customFormat="1" ht="12.75">
      <c r="A107" s="9"/>
      <c r="B107" s="105"/>
      <c r="C107" s="176"/>
      <c r="D107" s="260"/>
      <c r="E107" s="246"/>
      <c r="G107" s="2"/>
    </row>
    <row r="108" spans="1:7" s="234" customFormat="1" ht="12.75">
      <c r="A108" s="9"/>
      <c r="B108" s="105"/>
      <c r="C108" s="173"/>
      <c r="D108" s="177"/>
      <c r="E108" s="247"/>
      <c r="G108" s="2"/>
    </row>
    <row r="109" spans="1:7" s="234" customFormat="1" ht="12.75">
      <c r="A109" s="9"/>
      <c r="B109" s="105"/>
      <c r="C109" s="175"/>
      <c r="D109" s="259"/>
      <c r="E109" s="246"/>
      <c r="G109" s="2"/>
    </row>
    <row r="110" spans="1:7" s="234" customFormat="1" ht="12.75">
      <c r="A110" s="9"/>
      <c r="B110" s="105"/>
      <c r="C110" s="176"/>
      <c r="D110" s="259"/>
      <c r="E110" s="246"/>
      <c r="G110" s="2"/>
    </row>
    <row r="111" spans="1:7" s="234" customFormat="1" ht="12.75">
      <c r="A111" s="9"/>
      <c r="B111" s="105"/>
      <c r="C111" s="176"/>
      <c r="D111" s="259"/>
      <c r="E111" s="246"/>
      <c r="G111" s="2"/>
    </row>
    <row r="112" spans="1:7" s="234" customFormat="1" ht="12.75">
      <c r="A112" s="9"/>
      <c r="B112" s="105"/>
      <c r="C112" s="170"/>
      <c r="D112" s="249"/>
      <c r="E112" s="243"/>
      <c r="G112" s="2"/>
    </row>
    <row r="113" spans="1:7" s="234" customFormat="1" ht="12.75">
      <c r="A113" s="9"/>
      <c r="B113" s="105"/>
      <c r="C113" s="175"/>
      <c r="D113" s="259"/>
      <c r="E113" s="246"/>
      <c r="G113" s="2"/>
    </row>
    <row r="114" spans="1:7" s="234" customFormat="1" ht="12.75">
      <c r="A114" s="9"/>
      <c r="B114" s="105"/>
      <c r="C114" s="176"/>
      <c r="D114" s="259"/>
      <c r="E114" s="246"/>
      <c r="G114" s="2"/>
    </row>
    <row r="115" spans="1:7" s="234" customFormat="1" ht="12.75">
      <c r="A115" s="9"/>
      <c r="B115" s="105"/>
      <c r="C115" s="176"/>
      <c r="D115" s="259"/>
      <c r="E115" s="246"/>
      <c r="G115" s="2"/>
    </row>
    <row r="116" spans="1:7" s="234" customFormat="1" ht="12.75">
      <c r="A116" s="9"/>
      <c r="B116" s="104"/>
      <c r="C116" s="182"/>
      <c r="D116" s="261"/>
      <c r="E116" s="248"/>
      <c r="G116" s="2"/>
    </row>
    <row r="117" spans="1:7" s="234" customFormat="1" ht="12.75">
      <c r="A117" s="9"/>
      <c r="B117" s="105"/>
      <c r="C117" s="175"/>
      <c r="D117" s="259"/>
      <c r="E117" s="246"/>
      <c r="G117" s="2"/>
    </row>
    <row r="118" spans="1:7" s="234" customFormat="1" ht="12.75">
      <c r="A118" s="9"/>
      <c r="B118" s="105"/>
      <c r="C118" s="176"/>
      <c r="D118" s="259"/>
      <c r="E118" s="246"/>
      <c r="G118" s="2"/>
    </row>
    <row r="119" spans="1:7" s="234" customFormat="1" ht="12.75">
      <c r="A119" s="9"/>
      <c r="B119" s="105"/>
      <c r="C119" s="176"/>
      <c r="D119" s="259"/>
      <c r="E119" s="246"/>
      <c r="G119" s="2"/>
    </row>
    <row r="120" spans="1:7" s="234" customFormat="1" ht="12.75">
      <c r="A120" s="9"/>
      <c r="B120" s="105"/>
      <c r="C120" s="176"/>
      <c r="D120" s="260"/>
      <c r="E120" s="246"/>
      <c r="G120" s="2"/>
    </row>
    <row r="121" spans="1:7" s="234" customFormat="1" ht="12.75">
      <c r="A121" s="9"/>
      <c r="B121" s="105"/>
      <c r="C121" s="173"/>
      <c r="D121" s="177"/>
      <c r="E121" s="247"/>
      <c r="G121" s="2"/>
    </row>
    <row r="122" spans="1:7" s="234" customFormat="1" ht="12.75">
      <c r="A122" s="9"/>
      <c r="B122" s="105"/>
      <c r="C122" s="175"/>
      <c r="D122" s="259"/>
      <c r="E122" s="246"/>
      <c r="G122" s="2"/>
    </row>
    <row r="123" spans="1:7" s="234" customFormat="1" ht="12.75">
      <c r="A123" s="9"/>
      <c r="B123" s="105"/>
      <c r="C123" s="176"/>
      <c r="D123" s="259"/>
      <c r="E123" s="246"/>
      <c r="G123" s="2"/>
    </row>
    <row r="124" spans="1:7" s="234" customFormat="1" ht="12.75">
      <c r="A124" s="9"/>
      <c r="B124" s="105"/>
      <c r="C124" s="176"/>
      <c r="D124" s="259"/>
      <c r="E124" s="246"/>
      <c r="G124" s="2"/>
    </row>
    <row r="125" spans="1:7" s="234" customFormat="1" ht="12.75">
      <c r="A125" s="9"/>
      <c r="B125" s="105"/>
      <c r="C125" s="170"/>
      <c r="D125" s="249"/>
      <c r="E125" s="243"/>
      <c r="G125" s="2"/>
    </row>
    <row r="126" spans="1:7" s="234" customFormat="1" ht="12.75">
      <c r="A126" s="9"/>
      <c r="B126" s="105"/>
      <c r="C126" s="175"/>
      <c r="D126" s="259"/>
      <c r="E126" s="246"/>
      <c r="G126" s="2"/>
    </row>
    <row r="127" spans="1:7" s="234" customFormat="1" ht="12.75">
      <c r="A127" s="9"/>
      <c r="B127" s="105"/>
      <c r="C127" s="176"/>
      <c r="D127" s="259"/>
      <c r="E127" s="246"/>
      <c r="G127" s="2"/>
    </row>
    <row r="128" spans="1:7" s="234" customFormat="1" ht="12.75">
      <c r="A128" s="9"/>
      <c r="B128" s="105"/>
      <c r="C128" s="176"/>
      <c r="D128" s="259"/>
      <c r="E128" s="246"/>
      <c r="G128" s="2"/>
    </row>
    <row r="129" spans="1:7" s="234" customFormat="1" ht="12.75">
      <c r="A129" s="9"/>
      <c r="B129" s="104"/>
      <c r="C129" s="182"/>
      <c r="D129" s="261"/>
      <c r="E129" s="248"/>
      <c r="G129" s="2"/>
    </row>
    <row r="130" spans="1:7" s="234" customFormat="1" ht="12.75">
      <c r="A130" s="9"/>
      <c r="B130" s="105"/>
      <c r="C130" s="175"/>
      <c r="D130" s="259"/>
      <c r="E130" s="246"/>
      <c r="G130" s="2"/>
    </row>
    <row r="131" spans="1:7" s="234" customFormat="1" ht="12.75">
      <c r="A131" s="9"/>
      <c r="B131" s="105"/>
      <c r="C131" s="176"/>
      <c r="D131" s="259"/>
      <c r="E131" s="246"/>
      <c r="G131" s="2"/>
    </row>
    <row r="132" spans="1:7" s="234" customFormat="1" ht="12.75">
      <c r="A132" s="9"/>
      <c r="B132" s="105"/>
      <c r="C132" s="176"/>
      <c r="D132" s="259"/>
      <c r="E132" s="246"/>
      <c r="G132" s="2"/>
    </row>
    <row r="133" spans="1:7" s="234" customFormat="1" ht="12.75">
      <c r="A133" s="9"/>
      <c r="B133" s="105"/>
      <c r="C133" s="176"/>
      <c r="D133" s="260"/>
      <c r="E133" s="246"/>
      <c r="G133" s="2"/>
    </row>
    <row r="134" spans="1:7" s="234" customFormat="1" ht="12.75">
      <c r="A134" s="9"/>
      <c r="B134" s="105"/>
      <c r="C134" s="173"/>
      <c r="D134" s="177"/>
      <c r="E134" s="247"/>
      <c r="G134" s="2"/>
    </row>
    <row r="135" spans="1:7" s="234" customFormat="1" ht="12.75">
      <c r="A135" s="9"/>
      <c r="B135" s="105"/>
      <c r="C135" s="175"/>
      <c r="D135" s="259"/>
      <c r="E135" s="246"/>
      <c r="G135" s="2"/>
    </row>
    <row r="136" spans="1:7" s="234" customFormat="1" ht="12.75">
      <c r="A136" s="9"/>
      <c r="B136" s="105"/>
      <c r="C136" s="176"/>
      <c r="D136" s="259"/>
      <c r="E136" s="246"/>
      <c r="G136" s="2"/>
    </row>
    <row r="137" spans="1:7" s="234" customFormat="1" ht="12.75">
      <c r="A137" s="9"/>
      <c r="B137" s="105"/>
      <c r="C137" s="176"/>
      <c r="D137" s="259"/>
      <c r="E137" s="246"/>
      <c r="G137" s="2"/>
    </row>
    <row r="138" spans="1:7" s="234" customFormat="1" ht="12.75">
      <c r="A138" s="9"/>
      <c r="B138" s="105"/>
      <c r="C138" s="170"/>
      <c r="D138" s="249"/>
      <c r="E138" s="243"/>
      <c r="G138" s="2"/>
    </row>
    <row r="139" spans="1:7" s="234" customFormat="1" ht="12.75">
      <c r="A139" s="9"/>
      <c r="B139" s="105"/>
      <c r="C139" s="175"/>
      <c r="D139" s="259"/>
      <c r="E139" s="246"/>
      <c r="G139" s="2"/>
    </row>
    <row r="140" spans="1:7" s="234" customFormat="1" ht="12.75">
      <c r="A140" s="9"/>
      <c r="B140" s="105"/>
      <c r="C140" s="176"/>
      <c r="D140" s="259"/>
      <c r="E140" s="246"/>
      <c r="G140" s="2"/>
    </row>
    <row r="141" spans="1:7" s="234" customFormat="1" ht="12.75">
      <c r="A141" s="9"/>
      <c r="B141" s="105"/>
      <c r="C141" s="176"/>
      <c r="D141" s="259"/>
      <c r="E141" s="246"/>
      <c r="G141" s="2"/>
    </row>
    <row r="142" spans="1:7" s="234" customFormat="1" ht="12.75">
      <c r="A142" s="9"/>
      <c r="B142" s="104"/>
      <c r="C142" s="182"/>
      <c r="D142" s="261"/>
      <c r="E142" s="248"/>
      <c r="G142" s="2"/>
    </row>
    <row r="143" spans="1:7" s="234" customFormat="1" ht="12.75">
      <c r="A143" s="9"/>
      <c r="B143" s="105"/>
      <c r="C143" s="175"/>
      <c r="D143" s="259"/>
      <c r="E143" s="246"/>
      <c r="G143" s="2"/>
    </row>
    <row r="144" spans="1:7" s="234" customFormat="1" ht="12.75">
      <c r="A144" s="9"/>
      <c r="B144" s="105"/>
      <c r="C144" s="176"/>
      <c r="D144" s="259"/>
      <c r="E144" s="246"/>
      <c r="G144" s="2"/>
    </row>
    <row r="145" spans="1:7" s="234" customFormat="1" ht="12.75">
      <c r="A145" s="9"/>
      <c r="B145" s="105"/>
      <c r="C145" s="176"/>
      <c r="D145" s="259"/>
      <c r="E145" s="246"/>
      <c r="G145" s="2"/>
    </row>
    <row r="146" spans="1:7" s="234" customFormat="1" ht="12.75">
      <c r="A146" s="9"/>
      <c r="B146" s="105"/>
      <c r="C146" s="176"/>
      <c r="D146" s="260"/>
      <c r="E146" s="246"/>
      <c r="G146" s="2"/>
    </row>
    <row r="147" spans="1:7" s="234" customFormat="1" ht="12.75">
      <c r="A147" s="9"/>
      <c r="B147" s="105"/>
      <c r="C147" s="173"/>
      <c r="D147" s="177"/>
      <c r="E147" s="247"/>
      <c r="G147" s="2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51"/>
  <sheetViews>
    <sheetView zoomScalePageLayoutView="0" workbookViewId="0" topLeftCell="A10">
      <selection activeCell="X35" sqref="X35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15.75390625" style="19" customWidth="1"/>
    <col min="4" max="4" width="4.875" style="90" customWidth="1"/>
    <col min="5" max="5" width="7.875" style="19" customWidth="1"/>
    <col min="6" max="6" width="5.125" style="19" customWidth="1"/>
    <col min="7" max="7" width="11.625" style="19" customWidth="1"/>
    <col min="8" max="9" width="3.75390625" style="19" bestFit="1" customWidth="1"/>
    <col min="10" max="10" width="4.00390625" style="19" bestFit="1" customWidth="1"/>
    <col min="11" max="11" width="3.625" style="19" bestFit="1" customWidth="1"/>
    <col min="12" max="12" width="3.75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D1" s="61"/>
      <c r="J1" s="85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D2" s="62"/>
      <c r="J2" s="88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D3" s="61"/>
      <c r="J3" s="85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81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/>
      <c r="B9" s="158" t="s">
        <v>237</v>
      </c>
      <c r="C9" s="159"/>
      <c r="D9" s="160"/>
      <c r="E9" s="161"/>
      <c r="F9" s="162"/>
      <c r="G9" s="163"/>
      <c r="H9" s="161"/>
      <c r="I9" s="163"/>
      <c r="J9" s="163"/>
      <c r="K9" s="163"/>
      <c r="L9" s="6"/>
      <c r="M9" s="6"/>
      <c r="N9" s="22"/>
      <c r="O9" s="94"/>
      <c r="P9" s="94"/>
      <c r="Q9" s="94"/>
      <c r="R9" s="94"/>
    </row>
    <row r="10" spans="1:18" ht="12.75">
      <c r="A10" s="164"/>
      <c r="B10" s="164" t="s">
        <v>13</v>
      </c>
      <c r="C10" s="168" t="s">
        <v>213</v>
      </c>
      <c r="D10" s="169"/>
      <c r="E10" s="165"/>
      <c r="F10" s="166"/>
      <c r="G10" s="164"/>
      <c r="H10" s="165"/>
      <c r="I10" s="167"/>
      <c r="J10" s="167"/>
      <c r="K10" s="2"/>
      <c r="L10" s="6"/>
      <c r="M10" s="15"/>
      <c r="N10" s="22"/>
      <c r="O10" s="94"/>
      <c r="P10" s="94"/>
      <c r="Q10" s="94"/>
      <c r="R10" s="94"/>
    </row>
    <row r="11" spans="1:18" ht="12.75">
      <c r="A11" s="164"/>
      <c r="B11" s="164" t="s">
        <v>14</v>
      </c>
      <c r="C11" s="168" t="s">
        <v>238</v>
      </c>
      <c r="D11" s="169"/>
      <c r="E11" s="165"/>
      <c r="F11" s="166"/>
      <c r="G11" s="164"/>
      <c r="H11" s="165"/>
      <c r="I11" s="167"/>
      <c r="J11" s="167"/>
      <c r="K11" s="2"/>
      <c r="L11" s="6"/>
      <c r="M11" s="15"/>
      <c r="N11" s="22"/>
      <c r="O11" s="94"/>
      <c r="P11" s="94"/>
      <c r="Q11" s="94"/>
      <c r="R11" s="94"/>
    </row>
    <row r="12" spans="1:18" ht="12.75">
      <c r="A12" s="164"/>
      <c r="B12" s="164" t="s">
        <v>15</v>
      </c>
      <c r="C12" s="168" t="s">
        <v>239</v>
      </c>
      <c r="D12" s="169"/>
      <c r="E12" s="165"/>
      <c r="F12" s="166"/>
      <c r="G12" s="164"/>
      <c r="H12" s="165"/>
      <c r="I12" s="167"/>
      <c r="J12" s="167"/>
      <c r="K12" s="2"/>
      <c r="L12" s="6"/>
      <c r="M12" s="15"/>
      <c r="N12" s="22"/>
      <c r="O12" s="94"/>
      <c r="P12" s="94"/>
      <c r="Q12" s="94"/>
      <c r="R12" s="94"/>
    </row>
    <row r="13" spans="1:18" ht="12.75">
      <c r="A13" s="164"/>
      <c r="B13" s="164" t="s">
        <v>16</v>
      </c>
      <c r="C13" s="168" t="s">
        <v>210</v>
      </c>
      <c r="D13" s="169"/>
      <c r="E13" s="165"/>
      <c r="F13" s="166"/>
      <c r="G13" s="164"/>
      <c r="H13" s="165"/>
      <c r="I13" s="167"/>
      <c r="J13" s="167"/>
      <c r="K13" s="2"/>
      <c r="L13" s="6"/>
      <c r="M13" s="15"/>
      <c r="N13" s="22"/>
      <c r="O13" s="94"/>
      <c r="P13" s="94"/>
      <c r="Q13" s="94"/>
      <c r="R13" s="94"/>
    </row>
    <row r="14" spans="1:18" ht="12.75">
      <c r="A14" s="164"/>
      <c r="B14" s="164" t="s">
        <v>17</v>
      </c>
      <c r="C14" s="168" t="s">
        <v>44</v>
      </c>
      <c r="D14" s="169"/>
      <c r="E14" s="165"/>
      <c r="F14" s="166"/>
      <c r="G14" s="164"/>
      <c r="H14" s="165"/>
      <c r="I14" s="167"/>
      <c r="J14" s="167"/>
      <c r="K14" s="2"/>
      <c r="L14" s="6"/>
      <c r="M14" s="15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231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3:18" s="5" customFormat="1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7"/>
      <c r="P18" s="22"/>
      <c r="Q18" s="99"/>
      <c r="R18" s="6"/>
    </row>
    <row r="19" spans="1:18" s="5" customFormat="1" ht="11.25">
      <c r="A19" s="16"/>
      <c r="B19" s="105">
        <v>1</v>
      </c>
      <c r="C19" s="170" t="s">
        <v>55</v>
      </c>
      <c r="D19" s="171"/>
      <c r="E19" s="172"/>
      <c r="F19" s="22"/>
      <c r="G19" s="22"/>
      <c r="H19" s="22"/>
      <c r="I19" s="6"/>
      <c r="J19" s="6"/>
      <c r="K19" s="6"/>
      <c r="L19" s="6"/>
      <c r="M19" s="6"/>
      <c r="N19" s="6"/>
      <c r="O19" s="7"/>
      <c r="P19" s="6"/>
      <c r="Q19" s="6"/>
      <c r="R19" s="6"/>
    </row>
    <row r="20" spans="1:18" s="5" customFormat="1" ht="11.25">
      <c r="A20" s="16"/>
      <c r="B20" s="105"/>
      <c r="C20" s="173"/>
      <c r="D20" s="174"/>
      <c r="E20" s="69"/>
      <c r="G20" s="10">
        <f>(F19+F20)/2</f>
        <v>0</v>
      </c>
      <c r="H20" s="6"/>
      <c r="I20" s="6"/>
      <c r="J20" s="6"/>
      <c r="K20" s="6"/>
      <c r="L20" s="6"/>
      <c r="M20" s="12"/>
      <c r="N20" s="12"/>
      <c r="O20" s="7"/>
      <c r="P20" s="82">
        <f>SUM(P21:P23)</f>
        <v>66</v>
      </c>
      <c r="Q20" s="97"/>
      <c r="R20" s="56">
        <f>P20-Q20</f>
        <v>66</v>
      </c>
    </row>
    <row r="21" spans="1:18" s="5" customFormat="1" ht="11.25">
      <c r="A21" s="16"/>
      <c r="B21" s="105"/>
      <c r="C21" s="175"/>
      <c r="D21" s="105"/>
      <c r="E21" s="176"/>
      <c r="F21" s="6"/>
      <c r="G21" s="11" t="s">
        <v>37</v>
      </c>
      <c r="H21" s="6">
        <v>6.6</v>
      </c>
      <c r="I21" s="6">
        <v>6.6</v>
      </c>
      <c r="J21" s="6">
        <v>6.5</v>
      </c>
      <c r="K21" s="15">
        <v>6.6</v>
      </c>
      <c r="L21" s="15">
        <v>6.6</v>
      </c>
      <c r="M21" s="15">
        <f>(SUM(H21:L21)-MAX(H21:L21)-MIN(H21:L21))/3*3</f>
        <v>19.799999999999997</v>
      </c>
      <c r="N21" s="82">
        <f>M21/3</f>
        <v>6.599999999999999</v>
      </c>
      <c r="O21" s="7">
        <v>3</v>
      </c>
      <c r="P21" s="22">
        <f>N21*O21</f>
        <v>19.799999999999997</v>
      </c>
      <c r="Q21" s="82"/>
      <c r="R21" s="56"/>
    </row>
    <row r="22" spans="1:18" s="5" customFormat="1" ht="11.25">
      <c r="A22" s="16"/>
      <c r="B22" s="105"/>
      <c r="C22" s="176"/>
      <c r="D22" s="105"/>
      <c r="E22" s="176"/>
      <c r="F22" s="6"/>
      <c r="G22" s="11" t="s">
        <v>25</v>
      </c>
      <c r="H22" s="6">
        <v>6.7</v>
      </c>
      <c r="I22" s="6">
        <v>6.6</v>
      </c>
      <c r="J22" s="6">
        <v>6.5</v>
      </c>
      <c r="K22" s="15">
        <v>6.5</v>
      </c>
      <c r="L22" s="15">
        <v>6.7</v>
      </c>
      <c r="M22" s="15">
        <f>(SUM(H22:L22)-MAX(H22:L22)-MIN(H22:L22))/3*3</f>
        <v>19.8</v>
      </c>
      <c r="N22" s="82">
        <f>M22/3</f>
        <v>6.6000000000000005</v>
      </c>
      <c r="O22" s="7">
        <v>4</v>
      </c>
      <c r="P22" s="22">
        <f>N22*O22</f>
        <v>26.400000000000002</v>
      </c>
      <c r="Q22" s="82"/>
      <c r="R22" s="56"/>
    </row>
    <row r="23" spans="1:18" s="5" customFormat="1" ht="11.25">
      <c r="A23" s="16"/>
      <c r="B23" s="105"/>
      <c r="C23" s="176"/>
      <c r="D23" s="105"/>
      <c r="E23" s="176"/>
      <c r="F23" s="6"/>
      <c r="G23" s="11" t="s">
        <v>23</v>
      </c>
      <c r="H23" s="6">
        <v>6.7</v>
      </c>
      <c r="I23" s="6">
        <v>6.7</v>
      </c>
      <c r="J23" s="6">
        <v>6.3</v>
      </c>
      <c r="K23" s="15">
        <v>6.5</v>
      </c>
      <c r="L23" s="15">
        <v>6.6</v>
      </c>
      <c r="M23" s="15">
        <f>(SUM(H23:L23)-MAX(H23:L23)-MIN(H23:L23))/3*3</f>
        <v>19.799999999999997</v>
      </c>
      <c r="N23" s="82">
        <f>M23/3</f>
        <v>6.599999999999999</v>
      </c>
      <c r="O23" s="7">
        <v>3</v>
      </c>
      <c r="P23" s="22">
        <f>N23*O23</f>
        <v>19.799999999999997</v>
      </c>
      <c r="Q23" s="82"/>
      <c r="R23" s="56"/>
    </row>
    <row r="24" spans="2:18" s="5" customFormat="1" ht="11.25">
      <c r="B24" s="105"/>
      <c r="C24" s="176"/>
      <c r="D24" s="176"/>
      <c r="E24" s="176"/>
      <c r="F24" s="6"/>
      <c r="G24" s="6"/>
      <c r="H24" s="6"/>
      <c r="I24" s="6"/>
      <c r="J24" s="6"/>
      <c r="K24" s="6"/>
      <c r="L24" s="6"/>
      <c r="M24" s="20"/>
      <c r="N24" s="20"/>
      <c r="O24" s="7"/>
      <c r="P24" s="22"/>
      <c r="Q24" s="99"/>
      <c r="R24" s="6"/>
    </row>
    <row r="25" spans="1:18" s="5" customFormat="1" ht="11.25">
      <c r="A25" s="16"/>
      <c r="B25" s="105">
        <v>2</v>
      </c>
      <c r="C25" s="173" t="s">
        <v>60</v>
      </c>
      <c r="D25" s="177"/>
      <c r="E25" s="69"/>
      <c r="G25" s="22"/>
      <c r="H25" s="22"/>
      <c r="I25" s="6"/>
      <c r="J25" s="6"/>
      <c r="K25" s="6"/>
      <c r="L25" s="6"/>
      <c r="M25" s="6"/>
      <c r="N25" s="6"/>
      <c r="O25" s="7"/>
      <c r="P25" s="6"/>
      <c r="Q25" s="82"/>
      <c r="R25" s="6"/>
    </row>
    <row r="26" spans="1:18" s="5" customFormat="1" ht="11.25">
      <c r="A26" s="16"/>
      <c r="B26" s="105"/>
      <c r="C26" s="178"/>
      <c r="D26" s="179"/>
      <c r="E26" s="69"/>
      <c r="G26" s="10">
        <f>(F25+F26)/2</f>
        <v>0</v>
      </c>
      <c r="H26" s="6"/>
      <c r="I26" s="6"/>
      <c r="J26" s="6"/>
      <c r="K26" s="6"/>
      <c r="L26" s="6"/>
      <c r="M26" s="12"/>
      <c r="N26" s="12"/>
      <c r="O26" s="7"/>
      <c r="P26" s="82">
        <f>SUM(P27:P29)</f>
        <v>71.33333333333334</v>
      </c>
      <c r="Q26" s="97"/>
      <c r="R26" s="56">
        <f>P26+Q26</f>
        <v>71.33333333333334</v>
      </c>
    </row>
    <row r="27" spans="1:18" s="5" customFormat="1" ht="11.25">
      <c r="A27" s="16"/>
      <c r="B27" s="105"/>
      <c r="C27" s="175"/>
      <c r="D27" s="105"/>
      <c r="E27" s="176"/>
      <c r="F27" s="6"/>
      <c r="G27" s="11" t="s">
        <v>37</v>
      </c>
      <c r="H27" s="6">
        <v>7.4</v>
      </c>
      <c r="I27" s="6">
        <v>7</v>
      </c>
      <c r="J27" s="6">
        <v>7.1</v>
      </c>
      <c r="K27" s="15">
        <v>6.8</v>
      </c>
      <c r="L27" s="15">
        <v>7.1</v>
      </c>
      <c r="M27" s="15">
        <f>(SUM(H27:L27)-MAX(H27:L27)-MIN(H27:L27))/3*3</f>
        <v>21.2</v>
      </c>
      <c r="N27" s="82">
        <f>M27/3</f>
        <v>7.066666666666666</v>
      </c>
      <c r="O27" s="7">
        <v>3</v>
      </c>
      <c r="P27" s="22">
        <f>N27*O27</f>
        <v>21.2</v>
      </c>
      <c r="Q27" s="82"/>
      <c r="R27" s="56"/>
    </row>
    <row r="28" spans="1:18" s="5" customFormat="1" ht="11.25">
      <c r="A28" s="16"/>
      <c r="B28" s="105"/>
      <c r="C28" s="176"/>
      <c r="D28" s="105"/>
      <c r="E28" s="176"/>
      <c r="F28" s="6"/>
      <c r="G28" s="11" t="s">
        <v>25</v>
      </c>
      <c r="H28" s="6">
        <v>7.5</v>
      </c>
      <c r="I28" s="6">
        <v>7</v>
      </c>
      <c r="J28" s="6">
        <v>7.2</v>
      </c>
      <c r="K28" s="15">
        <v>6.8</v>
      </c>
      <c r="L28" s="15">
        <v>7.2</v>
      </c>
      <c r="M28" s="15">
        <f>(SUM(H28:L28)-MAX(H28:L28)-MIN(H28:L28))/3*3</f>
        <v>21.400000000000002</v>
      </c>
      <c r="N28" s="82">
        <f>M28/3</f>
        <v>7.133333333333334</v>
      </c>
      <c r="O28" s="7">
        <v>4</v>
      </c>
      <c r="P28" s="22">
        <f>N28*O28</f>
        <v>28.533333333333335</v>
      </c>
      <c r="Q28" s="82"/>
      <c r="R28" s="56"/>
    </row>
    <row r="29" spans="1:18" s="5" customFormat="1" ht="11.25">
      <c r="A29" s="16"/>
      <c r="B29" s="105"/>
      <c r="C29" s="176"/>
      <c r="D29" s="105"/>
      <c r="E29" s="176"/>
      <c r="F29" s="6"/>
      <c r="G29" s="11" t="s">
        <v>23</v>
      </c>
      <c r="H29" s="6">
        <v>7.6</v>
      </c>
      <c r="I29" s="6">
        <v>7.1</v>
      </c>
      <c r="J29" s="6">
        <v>7.3</v>
      </c>
      <c r="K29" s="15">
        <v>6.9</v>
      </c>
      <c r="L29" s="15">
        <v>7.2</v>
      </c>
      <c r="M29" s="15">
        <f>(SUM(H29:L29)-MAX(H29:L29)-MIN(H29:L29))/3*3</f>
        <v>21.6</v>
      </c>
      <c r="N29" s="82">
        <f>M29/3</f>
        <v>7.2</v>
      </c>
      <c r="O29" s="7">
        <v>3</v>
      </c>
      <c r="P29" s="22">
        <f>N29*O29</f>
        <v>21.6</v>
      </c>
      <c r="Q29" s="82"/>
      <c r="R29" s="56"/>
    </row>
    <row r="30" spans="1:18" s="5" customFormat="1" ht="11.25">
      <c r="A30" s="16"/>
      <c r="B30" s="105">
        <v>3</v>
      </c>
      <c r="C30" s="170" t="s">
        <v>108</v>
      </c>
      <c r="D30" s="171"/>
      <c r="E30" s="172"/>
      <c r="F30" s="22"/>
      <c r="G30" s="22"/>
      <c r="H30" s="22"/>
      <c r="I30" s="6"/>
      <c r="J30" s="6"/>
      <c r="K30" s="6"/>
      <c r="L30" s="6"/>
      <c r="M30" s="6"/>
      <c r="N30" s="6"/>
      <c r="O30" s="7"/>
      <c r="P30" s="6"/>
      <c r="Q30" s="6"/>
      <c r="R30" s="6"/>
    </row>
    <row r="31" spans="1:18" s="5" customFormat="1" ht="11.25">
      <c r="A31" s="16"/>
      <c r="B31" s="105"/>
      <c r="C31" s="180"/>
      <c r="D31" s="181"/>
      <c r="E31" s="180"/>
      <c r="F31" s="10"/>
      <c r="G31" s="10">
        <f>(F30+F31)/2</f>
        <v>0</v>
      </c>
      <c r="H31" s="6"/>
      <c r="I31" s="6"/>
      <c r="J31" s="6"/>
      <c r="K31" s="6"/>
      <c r="L31" s="6"/>
      <c r="M31" s="12"/>
      <c r="N31" s="12"/>
      <c r="O31" s="7"/>
      <c r="P31" s="82">
        <f>SUM(P32:P34)</f>
        <v>67</v>
      </c>
      <c r="Q31" s="82"/>
      <c r="R31" s="56">
        <f>P31+Q31</f>
        <v>67</v>
      </c>
    </row>
    <row r="32" spans="1:18" s="5" customFormat="1" ht="11.25">
      <c r="A32" s="16"/>
      <c r="B32" s="105"/>
      <c r="C32" s="175"/>
      <c r="D32" s="105"/>
      <c r="E32" s="176"/>
      <c r="F32" s="6"/>
      <c r="G32" s="11" t="s">
        <v>37</v>
      </c>
      <c r="H32" s="6">
        <v>6.5</v>
      </c>
      <c r="I32" s="6">
        <v>7.2</v>
      </c>
      <c r="J32" s="6">
        <v>6.3</v>
      </c>
      <c r="K32" s="15">
        <v>7.3</v>
      </c>
      <c r="L32" s="15">
        <v>6.4</v>
      </c>
      <c r="M32" s="15">
        <f>(SUM(H32:L32)-MAX(H32:L32)-MIN(H32:L32))/3*3</f>
        <v>20.1</v>
      </c>
      <c r="N32" s="82">
        <f>M32/3</f>
        <v>6.7</v>
      </c>
      <c r="O32" s="7">
        <v>3</v>
      </c>
      <c r="P32" s="22">
        <f>N32*O32</f>
        <v>20.1</v>
      </c>
      <c r="Q32" s="82"/>
      <c r="R32" s="56"/>
    </row>
    <row r="33" spans="1:18" s="5" customFormat="1" ht="11.25">
      <c r="A33" s="16"/>
      <c r="B33" s="105"/>
      <c r="C33" s="176"/>
      <c r="D33" s="105"/>
      <c r="E33" s="176"/>
      <c r="F33" s="6"/>
      <c r="G33" s="11" t="s">
        <v>25</v>
      </c>
      <c r="H33" s="6">
        <v>6.6</v>
      </c>
      <c r="I33" s="6">
        <v>7.1</v>
      </c>
      <c r="J33" s="6">
        <v>6.3</v>
      </c>
      <c r="K33" s="15">
        <v>7.3</v>
      </c>
      <c r="L33" s="15">
        <v>6.4</v>
      </c>
      <c r="M33" s="15">
        <f>(SUM(H33:L33)-MAX(H33:L33)-MIN(H33:L33))/3*3</f>
        <v>20.1</v>
      </c>
      <c r="N33" s="82">
        <f>M33/3</f>
        <v>6.7</v>
      </c>
      <c r="O33" s="7">
        <v>4</v>
      </c>
      <c r="P33" s="22">
        <f>N33*O33</f>
        <v>26.8</v>
      </c>
      <c r="Q33" s="82"/>
      <c r="R33" s="56"/>
    </row>
    <row r="34" spans="1:18" s="5" customFormat="1" ht="11.25">
      <c r="A34" s="16"/>
      <c r="B34" s="105"/>
      <c r="C34" s="176"/>
      <c r="D34" s="105"/>
      <c r="E34" s="176"/>
      <c r="F34" s="6"/>
      <c r="G34" s="11" t="s">
        <v>23</v>
      </c>
      <c r="H34" s="6">
        <v>6.5</v>
      </c>
      <c r="I34" s="6">
        <v>7.2</v>
      </c>
      <c r="J34" s="6">
        <v>6.4</v>
      </c>
      <c r="K34" s="15">
        <v>7.2</v>
      </c>
      <c r="L34" s="15">
        <v>6.3</v>
      </c>
      <c r="M34" s="15">
        <f>(SUM(H34:L34)-MAX(H34:L34)-MIN(H34:L34))/3*3</f>
        <v>20.1</v>
      </c>
      <c r="N34" s="82">
        <f>M34/3</f>
        <v>6.7</v>
      </c>
      <c r="O34" s="7">
        <v>3</v>
      </c>
      <c r="P34" s="22">
        <f>N34*O34</f>
        <v>20.1</v>
      </c>
      <c r="Q34" s="82"/>
      <c r="R34" s="56"/>
    </row>
    <row r="35" spans="1:18" s="5" customFormat="1" ht="11.25">
      <c r="A35" s="16"/>
      <c r="B35" s="105"/>
      <c r="C35" s="176"/>
      <c r="D35" s="181"/>
      <c r="E35" s="176"/>
      <c r="F35" s="6"/>
      <c r="G35" s="6"/>
      <c r="H35" s="6"/>
      <c r="I35" s="6"/>
      <c r="J35" s="6"/>
      <c r="K35" s="6"/>
      <c r="L35" s="6"/>
      <c r="M35" s="20"/>
      <c r="N35" s="20"/>
      <c r="O35" s="7"/>
      <c r="P35" s="22"/>
      <c r="Q35" s="82"/>
      <c r="R35" s="56"/>
    </row>
    <row r="36" spans="2:18" ht="12.75">
      <c r="B36" s="105">
        <v>4</v>
      </c>
      <c r="C36" s="170" t="s">
        <v>57</v>
      </c>
      <c r="D36" s="171"/>
      <c r="E36" s="172"/>
      <c r="F36" s="22"/>
      <c r="G36" s="22"/>
      <c r="H36" s="22"/>
      <c r="I36" s="6"/>
      <c r="J36" s="6"/>
      <c r="K36" s="6"/>
      <c r="L36" s="6"/>
      <c r="M36" s="6"/>
      <c r="N36" s="6"/>
      <c r="O36" s="7"/>
      <c r="P36" s="6"/>
      <c r="Q36" s="6"/>
      <c r="R36" s="6"/>
    </row>
    <row r="37" spans="2:18" ht="12.75">
      <c r="B37" s="105"/>
      <c r="C37" s="173"/>
      <c r="D37" s="174"/>
      <c r="E37" s="69"/>
      <c r="F37" s="5"/>
      <c r="G37" s="10">
        <f>(F36+F37)/2</f>
        <v>0</v>
      </c>
      <c r="H37" s="6"/>
      <c r="I37" s="6"/>
      <c r="J37" s="6"/>
      <c r="K37" s="6"/>
      <c r="L37" s="6"/>
      <c r="M37" s="12"/>
      <c r="N37" s="12"/>
      <c r="O37" s="7"/>
      <c r="P37" s="82">
        <f>SUM(P38:P40)</f>
        <v>75.56666666666666</v>
      </c>
      <c r="Q37" s="97"/>
      <c r="R37" s="56">
        <f>P37-Q37</f>
        <v>75.56666666666666</v>
      </c>
    </row>
    <row r="38" spans="2:18" ht="12.75">
      <c r="B38" s="105"/>
      <c r="C38" s="175"/>
      <c r="D38" s="105"/>
      <c r="E38" s="176"/>
      <c r="F38" s="6"/>
      <c r="G38" s="11" t="s">
        <v>37</v>
      </c>
      <c r="H38" s="6">
        <v>7.7</v>
      </c>
      <c r="I38" s="6">
        <v>7.6</v>
      </c>
      <c r="J38" s="6">
        <v>7.6</v>
      </c>
      <c r="K38" s="15">
        <v>7.4</v>
      </c>
      <c r="L38" s="15">
        <v>7.4</v>
      </c>
      <c r="M38" s="15">
        <f>(SUM(H38:L38)-MAX(H38:L38)-MIN(H38:L38))/3*3</f>
        <v>22.599999999999994</v>
      </c>
      <c r="N38" s="82">
        <f>M38/3</f>
        <v>7.533333333333331</v>
      </c>
      <c r="O38" s="7">
        <v>3</v>
      </c>
      <c r="P38" s="22">
        <f>N38*O38</f>
        <v>22.599999999999994</v>
      </c>
      <c r="Q38" s="82"/>
      <c r="R38" s="56"/>
    </row>
    <row r="39" spans="2:18" ht="12.75">
      <c r="B39" s="105"/>
      <c r="C39" s="176"/>
      <c r="D39" s="105"/>
      <c r="E39" s="176"/>
      <c r="F39" s="6"/>
      <c r="G39" s="11" t="s">
        <v>25</v>
      </c>
      <c r="H39" s="6">
        <v>7.8</v>
      </c>
      <c r="I39" s="6">
        <v>7.6</v>
      </c>
      <c r="J39" s="6">
        <v>7.6</v>
      </c>
      <c r="K39" s="15">
        <v>7.4</v>
      </c>
      <c r="L39" s="15">
        <v>7.5</v>
      </c>
      <c r="M39" s="15">
        <f>(SUM(H39:L39)-MAX(H39:L39)-MIN(H39:L39))/3*3</f>
        <v>22.699999999999996</v>
      </c>
      <c r="N39" s="82">
        <f>M39/3</f>
        <v>7.5666666666666655</v>
      </c>
      <c r="O39" s="7">
        <v>4</v>
      </c>
      <c r="P39" s="22">
        <f>N39*O39</f>
        <v>30.266666666666662</v>
      </c>
      <c r="Q39" s="82"/>
      <c r="R39" s="56"/>
    </row>
    <row r="40" spans="2:18" ht="12.75">
      <c r="B40" s="105"/>
      <c r="C40" s="176"/>
      <c r="D40" s="105"/>
      <c r="E40" s="176"/>
      <c r="F40" s="6"/>
      <c r="G40" s="11" t="s">
        <v>23</v>
      </c>
      <c r="H40" s="6">
        <v>7.8</v>
      </c>
      <c r="I40" s="6">
        <v>7.6</v>
      </c>
      <c r="J40" s="6">
        <v>7.6</v>
      </c>
      <c r="K40" s="15">
        <v>7.4</v>
      </c>
      <c r="L40" s="15">
        <v>7.5</v>
      </c>
      <c r="M40" s="15">
        <f>(SUM(H40:L40)-MAX(H40:L40)-MIN(H40:L40))/3*3</f>
        <v>22.699999999999996</v>
      </c>
      <c r="N40" s="82">
        <f>M40/3</f>
        <v>7.5666666666666655</v>
      </c>
      <c r="O40" s="7">
        <v>3</v>
      </c>
      <c r="P40" s="22">
        <f>N40*O40</f>
        <v>22.699999999999996</v>
      </c>
      <c r="Q40" s="82"/>
      <c r="R40" s="56"/>
    </row>
    <row r="41" spans="2:18" ht="12.75">
      <c r="B41" s="105"/>
      <c r="C41" s="176"/>
      <c r="D41" s="176"/>
      <c r="E41" s="176"/>
      <c r="F41" s="6"/>
      <c r="G41" s="6"/>
      <c r="H41" s="6"/>
      <c r="I41" s="6"/>
      <c r="J41" s="6"/>
      <c r="K41" s="6"/>
      <c r="L41" s="6"/>
      <c r="M41" s="20"/>
      <c r="N41" s="20"/>
      <c r="O41" s="7"/>
      <c r="P41" s="22"/>
      <c r="Q41" s="99"/>
      <c r="R41" s="6"/>
    </row>
    <row r="42" spans="2:18" ht="12.75">
      <c r="B42" s="105">
        <v>5</v>
      </c>
      <c r="C42" s="173" t="s">
        <v>232</v>
      </c>
      <c r="D42" s="177"/>
      <c r="E42" s="69"/>
      <c r="F42" s="5"/>
      <c r="G42" s="22"/>
      <c r="H42" s="22"/>
      <c r="I42" s="6"/>
      <c r="J42" s="6"/>
      <c r="K42" s="6"/>
      <c r="L42" s="6"/>
      <c r="M42" s="6"/>
      <c r="N42" s="6"/>
      <c r="O42" s="7"/>
      <c r="P42" s="6"/>
      <c r="Q42" s="82"/>
      <c r="R42" s="6"/>
    </row>
    <row r="43" spans="2:18" ht="12.75">
      <c r="B43" s="105"/>
      <c r="C43" s="178"/>
      <c r="D43" s="179"/>
      <c r="E43" s="69"/>
      <c r="F43" s="5"/>
      <c r="G43" s="10">
        <f>(F42+F43)/2</f>
        <v>0</v>
      </c>
      <c r="H43" s="6"/>
      <c r="I43" s="6"/>
      <c r="J43" s="6"/>
      <c r="K43" s="6"/>
      <c r="L43" s="6"/>
      <c r="M43" s="12"/>
      <c r="N43" s="12"/>
      <c r="O43" s="7"/>
      <c r="P43" s="82">
        <f>SUM(P44:P46)</f>
        <v>73.56666666666668</v>
      </c>
      <c r="Q43" s="97"/>
      <c r="R43" s="56">
        <f>P43+Q43</f>
        <v>73.56666666666668</v>
      </c>
    </row>
    <row r="44" spans="2:18" ht="12.75">
      <c r="B44" s="105"/>
      <c r="C44" s="175"/>
      <c r="D44" s="105"/>
      <c r="E44" s="176"/>
      <c r="F44" s="6"/>
      <c r="G44" s="11" t="s">
        <v>37</v>
      </c>
      <c r="H44" s="6">
        <v>7.2</v>
      </c>
      <c r="I44" s="6">
        <v>7.5</v>
      </c>
      <c r="J44" s="6">
        <v>7.4</v>
      </c>
      <c r="K44" s="15">
        <v>7.5</v>
      </c>
      <c r="L44" s="15">
        <v>6.9</v>
      </c>
      <c r="M44" s="15">
        <f>(SUM(H44:L44)-MAX(H44:L44)-MIN(H44:L44))/3*3</f>
        <v>22.1</v>
      </c>
      <c r="N44" s="82">
        <f>M44/3</f>
        <v>7.366666666666667</v>
      </c>
      <c r="O44" s="7">
        <v>3</v>
      </c>
      <c r="P44" s="22">
        <f>N44*O44</f>
        <v>22.1</v>
      </c>
      <c r="Q44" s="82"/>
      <c r="R44" s="56"/>
    </row>
    <row r="45" spans="2:18" ht="12.75">
      <c r="B45" s="105"/>
      <c r="C45" s="176"/>
      <c r="D45" s="105"/>
      <c r="E45" s="176"/>
      <c r="F45" s="6"/>
      <c r="G45" s="11" t="s">
        <v>25</v>
      </c>
      <c r="H45" s="6">
        <v>7.3</v>
      </c>
      <c r="I45" s="6">
        <v>7.5</v>
      </c>
      <c r="J45" s="6">
        <v>7.4</v>
      </c>
      <c r="K45" s="15">
        <v>7.4</v>
      </c>
      <c r="L45" s="15">
        <v>7</v>
      </c>
      <c r="M45" s="15">
        <f>(SUM(H45:L45)-MAX(H45:L45)-MIN(H45:L45))/3*3</f>
        <v>22.1</v>
      </c>
      <c r="N45" s="82">
        <f>M45/3</f>
        <v>7.366666666666667</v>
      </c>
      <c r="O45" s="7">
        <v>4</v>
      </c>
      <c r="P45" s="22">
        <f>N45*O45</f>
        <v>29.46666666666667</v>
      </c>
      <c r="Q45" s="82"/>
      <c r="R45" s="56"/>
    </row>
    <row r="46" spans="2:18" ht="12.75">
      <c r="B46" s="105"/>
      <c r="C46" s="176"/>
      <c r="D46" s="105"/>
      <c r="E46" s="176"/>
      <c r="F46" s="6"/>
      <c r="G46" s="11" t="s">
        <v>23</v>
      </c>
      <c r="H46" s="6">
        <v>7.3</v>
      </c>
      <c r="I46" s="6">
        <v>7.5</v>
      </c>
      <c r="J46" s="6">
        <v>7.4</v>
      </c>
      <c r="K46" s="15">
        <v>7.3</v>
      </c>
      <c r="L46" s="15">
        <v>6.9</v>
      </c>
      <c r="M46" s="15">
        <f>(SUM(H46:L46)-MAX(H46:L46)-MIN(H46:L46))/3*3</f>
        <v>22.000000000000007</v>
      </c>
      <c r="N46" s="82">
        <f>M46/3</f>
        <v>7.333333333333336</v>
      </c>
      <c r="O46" s="7">
        <v>3</v>
      </c>
      <c r="P46" s="22">
        <f>N46*O46</f>
        <v>22.000000000000007</v>
      </c>
      <c r="Q46" s="82"/>
      <c r="R46" s="56"/>
    </row>
    <row r="47" spans="2:18" ht="12.75">
      <c r="B47" s="105">
        <v>6</v>
      </c>
      <c r="C47" s="170"/>
      <c r="D47" s="171"/>
      <c r="E47" s="172"/>
      <c r="F47" s="22"/>
      <c r="G47" s="22"/>
      <c r="H47" s="22"/>
      <c r="I47" s="6"/>
      <c r="J47" s="6"/>
      <c r="K47" s="6"/>
      <c r="L47" s="6"/>
      <c r="M47" s="6"/>
      <c r="N47" s="6"/>
      <c r="O47" s="7"/>
      <c r="P47" s="6"/>
      <c r="Q47" s="6"/>
      <c r="R47" s="6"/>
    </row>
    <row r="48" spans="2:18" ht="12.75">
      <c r="B48" s="105"/>
      <c r="C48" s="180"/>
      <c r="D48" s="181"/>
      <c r="E48" s="180"/>
      <c r="F48" s="10"/>
      <c r="G48" s="10">
        <f>(F47+F48)/2</f>
        <v>0</v>
      </c>
      <c r="H48" s="6"/>
      <c r="I48" s="6"/>
      <c r="J48" s="6"/>
      <c r="K48" s="6"/>
      <c r="L48" s="6"/>
      <c r="M48" s="12"/>
      <c r="N48" s="12"/>
      <c r="O48" s="7"/>
      <c r="P48" s="82">
        <f>SUM(P49:P51)</f>
        <v>0</v>
      </c>
      <c r="Q48" s="82"/>
      <c r="R48" s="56">
        <f>P48+Q48</f>
        <v>0</v>
      </c>
    </row>
    <row r="49" spans="2:18" ht="12.75">
      <c r="B49" s="105"/>
      <c r="C49" s="175"/>
      <c r="D49" s="105"/>
      <c r="E49" s="176"/>
      <c r="F49" s="6"/>
      <c r="G49" s="11" t="s">
        <v>37</v>
      </c>
      <c r="H49" s="6"/>
      <c r="I49" s="6"/>
      <c r="J49" s="6"/>
      <c r="K49" s="15"/>
      <c r="L49" s="15"/>
      <c r="M49" s="15">
        <f>(SUM(H49:L49)-MAX(H49:L49)-MIN(H49:L49))/3*3</f>
        <v>0</v>
      </c>
      <c r="N49" s="82">
        <f>M49/3</f>
        <v>0</v>
      </c>
      <c r="O49" s="7">
        <v>3</v>
      </c>
      <c r="P49" s="22">
        <f>N49*O49</f>
        <v>0</v>
      </c>
      <c r="Q49" s="82"/>
      <c r="R49" s="56"/>
    </row>
    <row r="50" spans="2:18" ht="12.75">
      <c r="B50" s="5"/>
      <c r="C50" s="6"/>
      <c r="D50" s="5"/>
      <c r="E50" s="6"/>
      <c r="F50" s="6"/>
      <c r="G50" s="11" t="s">
        <v>25</v>
      </c>
      <c r="H50" s="6"/>
      <c r="I50" s="6"/>
      <c r="J50" s="6"/>
      <c r="K50" s="15"/>
      <c r="L50" s="15"/>
      <c r="M50" s="15">
        <f>(SUM(H50:L50)-MAX(H50:L50)-MIN(H50:L50))/3*3</f>
        <v>0</v>
      </c>
      <c r="N50" s="82">
        <f>M50/3</f>
        <v>0</v>
      </c>
      <c r="O50" s="7">
        <v>4</v>
      </c>
      <c r="P50" s="22">
        <f>N50*O50</f>
        <v>0</v>
      </c>
      <c r="Q50" s="82"/>
      <c r="R50" s="56"/>
    </row>
    <row r="51" spans="2:18" ht="12.75">
      <c r="B51" s="5"/>
      <c r="C51" s="6"/>
      <c r="D51" s="5"/>
      <c r="E51" s="6"/>
      <c r="F51" s="6"/>
      <c r="G51" s="11" t="s">
        <v>23</v>
      </c>
      <c r="H51" s="6"/>
      <c r="I51" s="6"/>
      <c r="J51" s="6"/>
      <c r="K51" s="15"/>
      <c r="L51" s="15"/>
      <c r="M51" s="15">
        <f>(SUM(H51:L51)-MAX(H51:L51)-MIN(H51:L51))/3*3</f>
        <v>0</v>
      </c>
      <c r="N51" s="82">
        <f>M51/3</f>
        <v>0</v>
      </c>
      <c r="O51" s="7">
        <v>3</v>
      </c>
      <c r="P51" s="22">
        <f>N51*O51</f>
        <v>0</v>
      </c>
      <c r="Q51" s="82"/>
      <c r="R51" s="5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FSP</cp:lastModifiedBy>
  <cp:lastPrinted>2015-03-10T04:25:06Z</cp:lastPrinted>
  <dcterms:created xsi:type="dcterms:W3CDTF">2011-04-14T05:15:59Z</dcterms:created>
  <dcterms:modified xsi:type="dcterms:W3CDTF">2015-03-10T04:30:28Z</dcterms:modified>
  <cp:category/>
  <cp:version/>
  <cp:contentType/>
  <cp:contentStatus/>
</cp:coreProperties>
</file>